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2"/>
  </bookViews>
  <sheets>
    <sheet name="Лист3" sheetId="1" r:id="rId1"/>
    <sheet name="доходы17г" sheetId="2" r:id="rId2"/>
    <sheet name="расходы2017" sheetId="3" r:id="rId3"/>
    <sheet name="цел ст2017" sheetId="4" r:id="rId4"/>
    <sheet name="Лист1" sheetId="5" r:id="rId5"/>
    <sheet name="ведом2017" sheetId="6" r:id="rId6"/>
  </sheets>
  <definedNames/>
  <calcPr fullCalcOnLoad="1"/>
</workbook>
</file>

<file path=xl/sharedStrings.xml><?xml version="1.0" encoding="utf-8"?>
<sst xmlns="http://schemas.openxmlformats.org/spreadsheetml/2006/main" count="1793" uniqueCount="312">
  <si>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2014 - 2016 гг</t>
  </si>
  <si>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</si>
  <si>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</si>
  <si>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</si>
  <si>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</si>
  <si>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</si>
  <si>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</si>
  <si>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</si>
  <si>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</si>
  <si>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</si>
  <si>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</si>
  <si>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</si>
  <si>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</si>
  <si>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</si>
  <si>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</si>
  <si>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</si>
  <si>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</si>
  <si>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</si>
  <si>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</si>
  <si>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</si>
  <si>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</si>
  <si>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</si>
  <si>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</si>
  <si>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</si>
  <si>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</si>
  <si>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</si>
  <si>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</si>
  <si>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</si>
  <si>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</si>
  <si>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</si>
  <si>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</si>
  <si>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</si>
  <si>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</si>
  <si>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</si>
  <si>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</si>
  <si>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</si>
  <si>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</si>
  <si>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</si>
  <si>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</si>
  <si>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</si>
  <si>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</si>
  <si>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</si>
  <si>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</si>
  <si>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</si>
  <si>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</si>
  <si>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</si>
  <si>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</si>
  <si>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</si>
  <si>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</si>
  <si>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Код главы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</si>
  <si>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</si>
  <si>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</si>
  <si>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</si>
  <si>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</si>
  <si>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</si>
  <si>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</si>
  <si>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</si>
  <si>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</si>
  <si>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</si>
  <si>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</si>
  <si>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</si>
  <si>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</si>
  <si>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</si>
  <si>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</si>
  <si>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</si>
  <si>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Охрана семьи и детства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</si>
  <si>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</si>
  <si>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</si>
  <si>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</si>
  <si>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</si>
  <si>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</si>
  <si>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</si>
  <si>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</si>
  <si>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</si>
  <si>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</si>
  <si>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</si>
  <si>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</si>
  <si>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</si>
  <si>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</si>
  <si>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</si>
  <si>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</si>
  <si>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</si>
  <si>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</si>
  <si>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</si>
  <si>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</si>
  <si>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</si>
  <si>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</si>
  <si>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</si>
  <si>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</si>
  <si>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</si>
  <si>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</si>
  <si>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</si>
  <si>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</si>
  <si>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</si>
  <si>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</si>
  <si>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</si>
  <si>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</si>
  <si>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</si>
  <si>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</si>
  <si>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</si>
  <si>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</si>
  <si>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</si>
  <si>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</si>
  <si>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</si>
  <si>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</si>
  <si>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</si>
  <si>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</si>
  <si>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</si>
  <si>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</si>
  <si>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</si>
  <si>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</si>
  <si>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</si>
  <si>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</si>
  <si>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</si>
  <si>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</si>
  <si>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</si>
  <si>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</si>
  <si>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</si>
  <si>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</si>
  <si>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</si>
  <si>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</si>
  <si>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</si>
  <si>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</si>
  <si>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</si>
  <si>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</si>
  <si>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</si>
  <si>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</si>
  <si>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</si>
  <si>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</si>
  <si>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</si>
  <si>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</si>
  <si>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</si>
  <si>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</si>
  <si>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</si>
  <si>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</si>
  <si>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</si>
  <si>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</si>
  <si>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</si>
  <si>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</si>
  <si>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</si>
  <si>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</si>
  <si>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</si>
  <si>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</si>
  <si>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</si>
  <si>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</si>
  <si>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</si>
  <si>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</si>
  <si>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</si>
  <si>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</si>
  <si>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</si>
  <si>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</si>
  <si>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</si>
  <si>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</si>
  <si>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</si>
  <si>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</si>
  <si>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</si>
  <si>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</si>
  <si>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</si>
  <si>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</si>
  <si>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</si>
  <si>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</si>
  <si>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</si>
  <si>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</si>
  <si>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</si>
  <si>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</si>
  <si>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Доплаты тк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</si>
  <si>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</si>
  <si>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</si>
  <si>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</si>
  <si>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</si>
  <si>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</si>
  <si>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</si>
  <si>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</si>
  <si>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</si>
  <si>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</si>
  <si>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</si>
  <si>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</si>
  <si>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</si>
  <si>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81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</si>
  <si>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</si>
  <si>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</si>
  <si>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</si>
  <si>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</si>
  <si>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</si>
  <si>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</si>
  <si>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Приложение №4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</si>
  <si>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</si>
  <si>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</si>
  <si>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</si>
  <si>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</si>
  <si>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</si>
  <si>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</si>
  <si>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</si>
  <si>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</si>
  <si>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</si>
  <si>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</si>
  <si>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</si>
  <si>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</si>
  <si>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</si>
  <si>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</si>
  <si>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</si>
  <si>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</si>
  <si>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</si>
  <si>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</si>
  <si>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</si>
  <si>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</si>
  <si>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>0501</t>
  </si>
  <si>
    <t>0502</t>
  </si>
  <si>
    <t xml:space="preserve">Культура, кинематография </t>
  </si>
  <si>
    <t>0800</t>
  </si>
  <si>
    <t>1100</t>
  </si>
  <si>
    <t xml:space="preserve">Физическая культура </t>
  </si>
  <si>
    <t>1004</t>
  </si>
  <si>
    <t>1006</t>
  </si>
  <si>
    <t>Областные средства</t>
  </si>
  <si>
    <t>Средства поселения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</si>
  <si>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</si>
  <si>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</si>
  <si>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</si>
  <si>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</si>
  <si>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</si>
  <si>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</si>
  <si>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</si>
  <si>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</si>
  <si>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</si>
  <si>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</si>
  <si>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</si>
  <si>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</si>
  <si>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</si>
  <si>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</si>
  <si>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</si>
  <si>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</si>
  <si>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</si>
  <si>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</si>
  <si>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</si>
  <si>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</si>
  <si>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</si>
  <si>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</si>
  <si>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</si>
  <si>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</si>
  <si>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</si>
  <si>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</si>
  <si>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</si>
  <si>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</si>
  <si>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</si>
  <si>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</si>
  <si>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</si>
  <si>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</si>
  <si>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</si>
  <si>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</si>
  <si>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</si>
  <si>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</si>
  <si>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</si>
  <si>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</si>
  <si>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</si>
  <si>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</si>
  <si>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</si>
  <si>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</si>
  <si>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</si>
  <si>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</si>
  <si>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</si>
  <si>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</si>
  <si>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</si>
  <si>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</si>
  <si>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</si>
  <si>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</si>
  <si>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</si>
  <si>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</si>
  <si>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</si>
  <si>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</si>
  <si>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</si>
  <si>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</si>
  <si>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</si>
  <si>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</si>
  <si>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Поступление доходов в  бюджет Черемошёнской сельской администрации на 2017 год</t>
  </si>
  <si>
    <t>план   2017 год</t>
  </si>
  <si>
    <t>Распределение расходов  бюджета Черемошёнского сельского поселения на 2017 год
 по разделам и подразделам функциональной классификации расходов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</si>
  <si>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</si>
  <si>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</si>
  <si>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>Распределение расходов из  бюджета Черемошёнского сельского поселения на 2017 год 
по разделам и подразделам, целевым статьям и видам расходов функциональной классификации расходов</t>
  </si>
  <si>
    <t>Ведомственная структура расходов бюджета Черемошёнского сельского поселения на2017г.</t>
  </si>
  <si>
    <t>30,0</t>
  </si>
  <si>
    <t xml:space="preserve"> план </t>
  </si>
  <si>
    <t xml:space="preserve">в бюджете Черемошёнского сельского поселения  на 2017 год </t>
  </si>
  <si>
    <t>Источники финансирования дефицита бюджета на2017г.</t>
  </si>
  <si>
    <t>27,6</t>
  </si>
  <si>
    <t>0,77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</si>
  <si>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</si>
  <si>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</si>
  <si>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</si>
  <si>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</si>
  <si>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</si>
  <si>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</si>
  <si>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>Поправки</t>
  </si>
  <si>
    <t>Уточненный план   2017 год</t>
  </si>
  <si>
    <t>поправки</t>
  </si>
  <si>
    <t>Уточненный план</t>
  </si>
  <si>
    <t>План год, тыс.   рублей</t>
  </si>
  <si>
    <t>План год</t>
  </si>
  <si>
    <t>Уточнение</t>
  </si>
  <si>
    <t>853</t>
  </si>
  <si>
    <t>Приложение №2</t>
  </si>
  <si>
    <t>Приложение №3</t>
  </si>
  <si>
    <t>Приложение №5</t>
  </si>
  <si>
    <t>Приложентие №6</t>
  </si>
  <si>
    <t>народных депутатов № 42/1   от  10 апреля 2016г.</t>
  </si>
  <si>
    <t>№  42/1   от 10 апреля 2017г.</t>
  </si>
  <si>
    <t>№42/1       от  10 апреля 2017г.</t>
  </si>
  <si>
    <t>95</t>
  </si>
  <si>
    <t>№42/1    от   10 апреля 2017г.</t>
  </si>
  <si>
    <t>№ 42/1       от10 апреля 2017г.</t>
  </si>
  <si>
    <t>№42/1      от 10 апреля 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</si>
</sst>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1" fillId="24" borderId="10" xfId="0" applyNumberFormat="1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4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2" fillId="24" borderId="11" xfId="0" applyNumberFormat="1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left" wrapText="1" indent="5"/>
    </xf>
    <xf numFmtId="49" fontId="9" fillId="24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 indent="2"/>
    </xf>
    <xf numFmtId="0" fontId="5" fillId="24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 horizontal="center" wrapText="1"/>
    </xf>
    <xf numFmtId="49" fontId="11" fillId="24" borderId="14" xfId="0" applyNumberFormat="1" applyFont="1" applyFill="1" applyBorder="1" applyAlignment="1">
      <alignment horizontal="center" vertical="top" wrapText="1"/>
    </xf>
    <xf numFmtId="49" fontId="9" fillId="24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49" fontId="14" fillId="24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24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horizontal="left" wrapText="1"/>
    </xf>
    <xf numFmtId="49" fontId="9" fillId="24" borderId="15" xfId="0" applyNumberFormat="1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left" vertical="top" wrapText="1" indent="1"/>
    </xf>
    <xf numFmtId="0" fontId="6" fillId="24" borderId="10" xfId="0" applyFont="1" applyFill="1" applyBorder="1" applyAlignment="1">
      <alignment horizontal="left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4" fontId="7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0" fillId="24" borderId="10" xfId="0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24" borderId="14" xfId="0" applyNumberFormat="1" applyFont="1" applyFill="1" applyBorder="1" applyAlignment="1">
      <alignment horizontal="center" vertical="top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textRotation="90" wrapText="1"/>
    </xf>
    <xf numFmtId="49" fontId="28" fillId="0" borderId="17" xfId="0" applyNumberFormat="1" applyFont="1" applyBorder="1" applyAlignment="1">
      <alignment horizontal="left" vertical="center" textRotation="90"/>
    </xf>
    <xf numFmtId="49" fontId="28" fillId="0" borderId="17" xfId="0" applyNumberFormat="1" applyFont="1" applyBorder="1" applyAlignment="1">
      <alignment horizontal="left" vertical="center" textRotation="90" wrapText="1"/>
    </xf>
    <xf numFmtId="49" fontId="28" fillId="0" borderId="10" xfId="0" applyNumberFormat="1" applyFont="1" applyBorder="1" applyAlignment="1">
      <alignment horizontal="left" vertical="center" textRotation="90" wrapText="1"/>
    </xf>
    <xf numFmtId="0" fontId="28" fillId="24" borderId="17" xfId="0" applyFont="1" applyFill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0" fontId="28" fillId="0" borderId="1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8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49" fontId="28" fillId="0" borderId="21" xfId="0" applyNumberFormat="1" applyFont="1" applyBorder="1" applyAlignment="1">
      <alignment horizontal="left"/>
    </xf>
    <xf numFmtId="49" fontId="28" fillId="0" borderId="16" xfId="0" applyNumberFormat="1" applyFont="1" applyBorder="1" applyAlignment="1">
      <alignment horizontal="left"/>
    </xf>
    <xf numFmtId="49" fontId="28" fillId="0" borderId="14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49" fontId="28" fillId="0" borderId="17" xfId="0" applyNumberFormat="1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49" fontId="28" fillId="0" borderId="22" xfId="0" applyNumberFormat="1" applyFont="1" applyBorder="1" applyAlignment="1">
      <alignment horizontal="left"/>
    </xf>
    <xf numFmtId="49" fontId="28" fillId="0" borderId="23" xfId="0" applyNumberFormat="1" applyFont="1" applyBorder="1" applyAlignment="1">
      <alignment horizontal="left"/>
    </xf>
    <xf numFmtId="1" fontId="30" fillId="24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9" fillId="24" borderId="25" xfId="0" applyFont="1" applyFill="1" applyBorder="1" applyAlignment="1">
      <alignment vertical="top" wrapText="1"/>
    </xf>
    <xf numFmtId="49" fontId="29" fillId="24" borderId="11" xfId="0" applyNumberFormat="1" applyFont="1" applyFill="1" applyBorder="1" applyAlignment="1">
      <alignment horizontal="center" vertical="top" wrapText="1"/>
    </xf>
    <xf numFmtId="49" fontId="27" fillId="24" borderId="11" xfId="0" applyNumberFormat="1" applyFont="1" applyFill="1" applyBorder="1" applyAlignment="1">
      <alignment horizontal="center" vertical="top" wrapText="1"/>
    </xf>
    <xf numFmtId="4" fontId="29" fillId="24" borderId="10" xfId="0" applyNumberFormat="1" applyFont="1" applyFill="1" applyBorder="1" applyAlignment="1">
      <alignment horizontal="right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179" fontId="28" fillId="24" borderId="10" xfId="0" applyNumberFormat="1" applyFont="1" applyFill="1" applyBorder="1" applyAlignment="1">
      <alignment horizontal="right" wrapText="1"/>
    </xf>
    <xf numFmtId="49" fontId="28" fillId="24" borderId="10" xfId="0" applyNumberFormat="1" applyFont="1" applyFill="1" applyBorder="1" applyAlignment="1">
      <alignment horizontal="center" wrapText="1"/>
    </xf>
    <xf numFmtId="4" fontId="28" fillId="24" borderId="10" xfId="0" applyNumberFormat="1" applyFont="1" applyFill="1" applyBorder="1" applyAlignment="1">
      <alignment horizontal="right" wrapText="1"/>
    </xf>
    <xf numFmtId="0" fontId="28" fillId="24" borderId="26" xfId="0" applyFont="1" applyFill="1" applyBorder="1" applyAlignment="1">
      <alignment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right" vertical="top" wrapText="1"/>
    </xf>
    <xf numFmtId="0" fontId="28" fillId="24" borderId="26" xfId="0" applyFont="1" applyFill="1" applyBorder="1" applyAlignment="1">
      <alignment horizontal="left" vertical="top" wrapText="1" indent="1"/>
    </xf>
    <xf numFmtId="0" fontId="29" fillId="24" borderId="26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" fontId="30" fillId="24" borderId="10" xfId="0" applyNumberFormat="1" applyFont="1" applyFill="1" applyBorder="1" applyAlignment="1">
      <alignment vertical="top" wrapText="1"/>
    </xf>
    <xf numFmtId="0" fontId="29" fillId="24" borderId="26" xfId="0" applyFont="1" applyFill="1" applyBorder="1" applyAlignment="1">
      <alignment horizontal="left" vertical="top" wrapText="1" indent="1"/>
    </xf>
    <xf numFmtId="4" fontId="28" fillId="24" borderId="17" xfId="0" applyNumberFormat="1" applyFont="1" applyFill="1" applyBorder="1" applyAlignment="1">
      <alignment horizontal="right" vertical="top" wrapText="1"/>
    </xf>
    <xf numFmtId="4" fontId="28" fillId="24" borderId="17" xfId="0" applyNumberFormat="1" applyFont="1" applyFill="1" applyBorder="1" applyAlignment="1">
      <alignment vertical="top" wrapText="1"/>
    </xf>
    <xf numFmtId="4" fontId="29" fillId="24" borderId="17" xfId="0" applyNumberFormat="1" applyFont="1" applyFill="1" applyBorder="1" applyAlignment="1">
      <alignment vertical="top" wrapText="1"/>
    </xf>
    <xf numFmtId="0" fontId="30" fillId="0" borderId="26" xfId="0" applyFont="1" applyBorder="1" applyAlignment="1">
      <alignment horizontal="justify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179" fontId="2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vertical="top" wrapText="1"/>
    </xf>
    <xf numFmtId="0" fontId="9" fillId="24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11" fillId="24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9" fillId="24" borderId="29" xfId="0" applyNumberFormat="1" applyFont="1" applyFill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9" fillId="24" borderId="31" xfId="0" applyNumberFormat="1" applyFont="1" applyFill="1" applyBorder="1" applyAlignment="1">
      <alignment horizontal="center" wrapText="1"/>
    </xf>
    <xf numFmtId="0" fontId="11" fillId="24" borderId="32" xfId="0" applyFont="1" applyFill="1" applyBorder="1" applyAlignment="1">
      <alignment wrapText="1"/>
    </xf>
    <xf numFmtId="0" fontId="9" fillId="24" borderId="26" xfId="0" applyFont="1" applyFill="1" applyBorder="1" applyAlignment="1">
      <alignment horizontal="left" vertical="top" wrapText="1" indent="1"/>
    </xf>
    <xf numFmtId="0" fontId="28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/>
    </xf>
    <xf numFmtId="0" fontId="9" fillId="24" borderId="15" xfId="0" applyFont="1" applyFill="1" applyBorder="1" applyAlignment="1">
      <alignment horizontal="center" wrapText="1"/>
    </xf>
    <xf numFmtId="2" fontId="11" fillId="24" borderId="33" xfId="0" applyNumberFormat="1" applyFont="1" applyFill="1" applyBorder="1" applyAlignment="1">
      <alignment horizontal="center" vertical="center" wrapText="1"/>
    </xf>
    <xf numFmtId="179" fontId="9" fillId="24" borderId="17" xfId="0" applyNumberFormat="1" applyFont="1" applyFill="1" applyBorder="1" applyAlignment="1">
      <alignment horizontal="center" vertical="center" wrapText="1"/>
    </xf>
    <xf numFmtId="2" fontId="9" fillId="24" borderId="17" xfId="0" applyNumberFormat="1" applyFont="1" applyFill="1" applyBorder="1" applyAlignment="1">
      <alignment horizontal="center" vertical="center" wrapText="1"/>
    </xf>
    <xf numFmtId="4" fontId="9" fillId="24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/>
    </xf>
    <xf numFmtId="2" fontId="14" fillId="24" borderId="17" xfId="0" applyNumberFormat="1" applyFont="1" applyFill="1" applyBorder="1" applyAlignment="1">
      <alignment horizontal="center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2" fontId="11" fillId="24" borderId="17" xfId="0" applyNumberFormat="1" applyFont="1" applyFill="1" applyBorder="1" applyAlignment="1">
      <alignment horizontal="center" vertical="center" wrapText="1"/>
    </xf>
    <xf numFmtId="4" fontId="11" fillId="24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9" fillId="24" borderId="17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4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28" fillId="0" borderId="35" xfId="0" applyNumberFormat="1" applyFont="1" applyBorder="1" applyAlignment="1">
      <alignment horizontal="left" vertical="center"/>
    </xf>
    <xf numFmtId="49" fontId="28" fillId="0" borderId="36" xfId="0" applyNumberFormat="1" applyFont="1" applyBorder="1" applyAlignment="1">
      <alignment horizontal="left" vertical="center"/>
    </xf>
    <xf numFmtId="49" fontId="28" fillId="0" borderId="3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24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30" fillId="24" borderId="10" xfId="0" applyFont="1" applyFill="1" applyBorder="1" applyAlignment="1">
      <alignment horizontal="center" vertical="top" wrapText="1"/>
    </xf>
    <xf numFmtId="0" fontId="28" fillId="24" borderId="38" xfId="0" applyFont="1" applyFill="1" applyBorder="1" applyAlignment="1">
      <alignment horizontal="center" vertical="top" wrapText="1"/>
    </xf>
    <xf numFmtId="0" fontId="28" fillId="24" borderId="28" xfId="0" applyFont="1" applyFill="1" applyBorder="1" applyAlignment="1">
      <alignment horizontal="center" vertical="top" wrapText="1"/>
    </xf>
    <xf numFmtId="0" fontId="30" fillId="24" borderId="38" xfId="0" applyFont="1" applyFill="1" applyBorder="1" applyAlignment="1">
      <alignment horizontal="center" vertical="top" wrapText="1"/>
    </xf>
    <xf numFmtId="0" fontId="30" fillId="24" borderId="28" xfId="0" applyFont="1" applyFill="1" applyBorder="1" applyAlignment="1">
      <alignment horizontal="center" vertical="top" wrapText="1"/>
    </xf>
    <xf numFmtId="0" fontId="28" fillId="24" borderId="39" xfId="0" applyFont="1" applyFill="1" applyBorder="1" applyAlignment="1">
      <alignment horizontal="center" wrapText="1"/>
    </xf>
    <xf numFmtId="0" fontId="28" fillId="24" borderId="40" xfId="0" applyFont="1" applyFill="1" applyBorder="1" applyAlignment="1">
      <alignment horizontal="center" wrapText="1"/>
    </xf>
    <xf numFmtId="0" fontId="28" fillId="24" borderId="4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0.00390625" style="0" customWidth="1"/>
    <col min="5" max="5" width="10.875" style="0" customWidth="1"/>
  </cols>
  <sheetData>
    <row r="4" spans="1:3" ht="12.75">
      <c r="A4" s="15"/>
      <c r="B4" s="15"/>
      <c r="C4" s="17" t="s">
        <v>120</v>
      </c>
    </row>
    <row r="5" spans="1:3" ht="12.75">
      <c r="A5" s="15"/>
      <c r="B5" s="15"/>
      <c r="C5" s="17" t="s">
        <v>1</v>
      </c>
    </row>
    <row r="6" spans="1:3" ht="12.75">
      <c r="A6" s="15"/>
      <c r="B6" s="15"/>
      <c r="C6" s="17" t="s">
        <v>12</v>
      </c>
    </row>
    <row r="7" spans="1:3" ht="12.75">
      <c r="A7" s="15"/>
      <c r="B7" s="15"/>
      <c r="C7" s="17" t="s">
        <v>311</v>
      </c>
    </row>
    <row r="8" spans="1:3" ht="12.75">
      <c r="A8" s="15"/>
      <c r="B8" s="15"/>
      <c r="C8" s="15"/>
    </row>
    <row r="9" spans="1:3" ht="12.75">
      <c r="A9" s="15"/>
      <c r="B9" s="15"/>
      <c r="C9" s="15"/>
    </row>
    <row r="10" spans="1:3" ht="15.75">
      <c r="A10" s="224" t="s">
        <v>284</v>
      </c>
      <c r="B10" s="224"/>
      <c r="C10" s="224"/>
    </row>
    <row r="11" spans="1:3" ht="12.75">
      <c r="A11" s="15"/>
      <c r="B11" s="15"/>
      <c r="C11" s="15"/>
    </row>
    <row r="12" spans="1:5" ht="25.5">
      <c r="A12" s="57" t="s">
        <v>13</v>
      </c>
      <c r="B12" s="57" t="s">
        <v>122</v>
      </c>
      <c r="C12" s="57" t="s">
        <v>282</v>
      </c>
      <c r="D12" s="194" t="s">
        <v>295</v>
      </c>
      <c r="E12" s="196" t="s">
        <v>296</v>
      </c>
    </row>
    <row r="13" spans="1:5" ht="25.5" customHeight="1">
      <c r="A13" s="57"/>
      <c r="B13" s="61" t="s">
        <v>121</v>
      </c>
      <c r="C13" s="51">
        <f>C14</f>
        <v>-187.70000000000027</v>
      </c>
      <c r="D13" s="194"/>
      <c r="E13" s="194"/>
    </row>
    <row r="14" spans="1:5" ht="38.25">
      <c r="A14" s="58" t="s">
        <v>123</v>
      </c>
      <c r="B14" s="59" t="s">
        <v>124</v>
      </c>
      <c r="C14" s="60">
        <f>C15+C18</f>
        <v>-187.70000000000027</v>
      </c>
      <c r="D14" s="194">
        <f>D15+D18</f>
        <v>0</v>
      </c>
      <c r="E14" s="221">
        <f>E15+E18</f>
        <v>-187.70000000000027</v>
      </c>
    </row>
    <row r="15" spans="1:5" ht="12.75">
      <c r="A15" s="57" t="s">
        <v>125</v>
      </c>
      <c r="B15" s="61" t="s">
        <v>126</v>
      </c>
      <c r="C15" s="51">
        <f>C16</f>
        <v>-1395.3000000000002</v>
      </c>
      <c r="D15" s="194">
        <f>D16</f>
        <v>-100</v>
      </c>
      <c r="E15" s="221">
        <f>E16</f>
        <v>-1495.3000000000002</v>
      </c>
    </row>
    <row r="16" spans="1:5" ht="25.5">
      <c r="A16" s="57" t="s">
        <v>127</v>
      </c>
      <c r="B16" s="61" t="s">
        <v>128</v>
      </c>
      <c r="C16" s="51">
        <f>C17</f>
        <v>-1395.3000000000002</v>
      </c>
      <c r="D16" s="194">
        <f>D17</f>
        <v>-100</v>
      </c>
      <c r="E16" s="221">
        <f>E17</f>
        <v>-1495.3000000000002</v>
      </c>
    </row>
    <row r="17" spans="1:5" ht="38.25">
      <c r="A17" s="57" t="s">
        <v>129</v>
      </c>
      <c r="B17" s="61" t="s">
        <v>130</v>
      </c>
      <c r="C17" s="51">
        <f>-расходы2017!D48</f>
        <v>-1395.3000000000002</v>
      </c>
      <c r="D17" s="194">
        <f>-расходы2017!F48</f>
        <v>-100</v>
      </c>
      <c r="E17" s="221">
        <f>C17+D17</f>
        <v>-1495.3000000000002</v>
      </c>
    </row>
    <row r="18" spans="1:5" ht="12.75">
      <c r="A18" s="57" t="s">
        <v>131</v>
      </c>
      <c r="B18" s="61" t="s">
        <v>132</v>
      </c>
      <c r="C18" s="51">
        <f>C19</f>
        <v>1207.6</v>
      </c>
      <c r="D18" s="194">
        <f>D19</f>
        <v>100</v>
      </c>
      <c r="E18" s="221">
        <f>E19</f>
        <v>1307.6</v>
      </c>
    </row>
    <row r="19" spans="1:5" ht="25.5">
      <c r="A19" s="57" t="s">
        <v>133</v>
      </c>
      <c r="B19" s="61" t="s">
        <v>134</v>
      </c>
      <c r="C19" s="51">
        <f>C20</f>
        <v>1207.6</v>
      </c>
      <c r="D19" s="194">
        <f>D20</f>
        <v>100</v>
      </c>
      <c r="E19" s="221">
        <f>E20</f>
        <v>1307.6</v>
      </c>
    </row>
    <row r="20" spans="1:5" ht="38.25">
      <c r="A20" s="57" t="s">
        <v>135</v>
      </c>
      <c r="B20" s="61" t="s">
        <v>136</v>
      </c>
      <c r="C20" s="51">
        <f>доходы17г!I44</f>
        <v>1207.6</v>
      </c>
      <c r="D20" s="194">
        <f>расходы2017!F48</f>
        <v>100</v>
      </c>
      <c r="E20" s="221">
        <f>C20+D20</f>
        <v>1307.6</v>
      </c>
    </row>
  </sheetData>
  <sheetProtection/>
  <mergeCells count="1">
    <mergeCell ref="A10:C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29">
      <selection activeCell="J41" sqref="J41"/>
    </sheetView>
  </sheetViews>
  <sheetFormatPr defaultColWidth="9.00390625" defaultRowHeight="12.75"/>
  <cols>
    <col min="1" max="1" width="4.125" style="23" customWidth="1"/>
    <col min="2" max="3" width="3.625" style="23" customWidth="1"/>
    <col min="4" max="4" width="6.375" style="24" customWidth="1"/>
    <col min="5" max="5" width="3.875" style="23" customWidth="1"/>
    <col min="6" max="6" width="6.75390625" style="23" customWidth="1"/>
    <col min="7" max="7" width="7.375" style="23" customWidth="1"/>
    <col min="8" max="8" width="64.75390625" style="25" customWidth="1"/>
    <col min="9" max="9" width="15.875" style="26" customWidth="1"/>
    <col min="10" max="10" width="11.00390625" style="15" customWidth="1"/>
    <col min="11" max="16384" width="9.125" style="15" customWidth="1"/>
  </cols>
  <sheetData>
    <row r="1" spans="1:9" ht="15.75" customHeight="1">
      <c r="A1" s="225" t="s">
        <v>301</v>
      </c>
      <c r="B1" s="225"/>
      <c r="C1" s="225"/>
      <c r="D1" s="225"/>
      <c r="E1" s="225"/>
      <c r="F1" s="225"/>
      <c r="G1" s="225"/>
      <c r="H1" s="225"/>
      <c r="I1" s="225"/>
    </row>
    <row r="2" spans="1:9" ht="16.5" customHeight="1">
      <c r="A2" s="225" t="s">
        <v>176</v>
      </c>
      <c r="B2" s="225"/>
      <c r="C2" s="225"/>
      <c r="D2" s="225"/>
      <c r="E2" s="225"/>
      <c r="F2" s="225"/>
      <c r="G2" s="225"/>
      <c r="H2" s="225"/>
      <c r="I2" s="225"/>
    </row>
    <row r="3" spans="1:9" ht="18" customHeight="1">
      <c r="A3" s="225" t="s">
        <v>305</v>
      </c>
      <c r="B3" s="225"/>
      <c r="C3" s="225"/>
      <c r="D3" s="225"/>
      <c r="E3" s="225"/>
      <c r="F3" s="225"/>
      <c r="G3" s="225"/>
      <c r="H3" s="225"/>
      <c r="I3" s="225"/>
    </row>
    <row r="4" spans="1:9" ht="9.75" customHeight="1" hidden="1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3.5" customHeight="1">
      <c r="A5" s="226" t="s">
        <v>274</v>
      </c>
      <c r="B5" s="226"/>
      <c r="C5" s="226"/>
      <c r="D5" s="226"/>
      <c r="E5" s="226"/>
      <c r="F5" s="226"/>
      <c r="G5" s="226"/>
      <c r="H5" s="226"/>
      <c r="I5" s="226"/>
    </row>
    <row r="6" spans="1:9" ht="6.75" customHeight="1">
      <c r="A6" s="227"/>
      <c r="B6" s="227"/>
      <c r="C6" s="227"/>
      <c r="D6" s="227"/>
      <c r="E6" s="227"/>
      <c r="F6" s="227"/>
      <c r="G6" s="227"/>
      <c r="H6" s="227"/>
      <c r="I6" s="227"/>
    </row>
    <row r="7" spans="1:11" ht="12" customHeight="1">
      <c r="A7" s="228" t="s">
        <v>13</v>
      </c>
      <c r="B7" s="229"/>
      <c r="C7" s="229"/>
      <c r="D7" s="229"/>
      <c r="E7" s="229"/>
      <c r="F7" s="229"/>
      <c r="G7" s="230"/>
      <c r="H7" s="125"/>
      <c r="I7" s="126"/>
      <c r="J7" s="195"/>
      <c r="K7" s="195"/>
    </row>
    <row r="8" spans="1:11" ht="102" customHeight="1">
      <c r="A8" s="127" t="s">
        <v>70</v>
      </c>
      <c r="B8" s="127" t="s">
        <v>71</v>
      </c>
      <c r="C8" s="127" t="s">
        <v>72</v>
      </c>
      <c r="D8" s="128" t="s">
        <v>73</v>
      </c>
      <c r="E8" s="127" t="s">
        <v>74</v>
      </c>
      <c r="F8" s="127" t="s">
        <v>75</v>
      </c>
      <c r="G8" s="129" t="s">
        <v>76</v>
      </c>
      <c r="H8" s="130" t="s">
        <v>77</v>
      </c>
      <c r="I8" s="131" t="s">
        <v>275</v>
      </c>
      <c r="J8" s="131" t="s">
        <v>293</v>
      </c>
      <c r="K8" s="131" t="s">
        <v>294</v>
      </c>
    </row>
    <row r="9" spans="1:11" ht="12" customHeight="1" thickBot="1">
      <c r="A9" s="231" t="s">
        <v>78</v>
      </c>
      <c r="B9" s="232"/>
      <c r="C9" s="232"/>
      <c r="D9" s="232"/>
      <c r="E9" s="232"/>
      <c r="F9" s="232"/>
      <c r="G9" s="233"/>
      <c r="H9" s="132">
        <v>1</v>
      </c>
      <c r="I9" s="133">
        <v>3</v>
      </c>
      <c r="J9" s="195"/>
      <c r="K9" s="195"/>
    </row>
    <row r="10" spans="1:11" ht="21.75" customHeight="1">
      <c r="A10" s="134" t="s">
        <v>79</v>
      </c>
      <c r="B10" s="135" t="s">
        <v>80</v>
      </c>
      <c r="C10" s="135" t="s">
        <v>67</v>
      </c>
      <c r="D10" s="135" t="s">
        <v>81</v>
      </c>
      <c r="E10" s="135" t="s">
        <v>67</v>
      </c>
      <c r="F10" s="135" t="s">
        <v>82</v>
      </c>
      <c r="G10" s="136" t="s">
        <v>79</v>
      </c>
      <c r="H10" s="137" t="s">
        <v>14</v>
      </c>
      <c r="I10" s="138">
        <f>I11+I14+I16+I25+I29+I31+I19+I24+I22+I27</f>
        <v>258</v>
      </c>
      <c r="J10" s="195"/>
      <c r="K10" s="195">
        <f>I10+J10</f>
        <v>258</v>
      </c>
    </row>
    <row r="11" spans="1:11" ht="15.75" customHeight="1">
      <c r="A11" s="139" t="s">
        <v>83</v>
      </c>
      <c r="B11" s="140" t="s">
        <v>80</v>
      </c>
      <c r="C11" s="140" t="s">
        <v>25</v>
      </c>
      <c r="D11" s="140" t="s">
        <v>81</v>
      </c>
      <c r="E11" s="140" t="s">
        <v>67</v>
      </c>
      <c r="F11" s="140" t="s">
        <v>82</v>
      </c>
      <c r="G11" s="141" t="s">
        <v>79</v>
      </c>
      <c r="H11" s="142" t="s">
        <v>15</v>
      </c>
      <c r="I11" s="138">
        <f>I12</f>
        <v>20</v>
      </c>
      <c r="J11" s="195"/>
      <c r="K11" s="195">
        <f aca="true" t="shared" si="0" ref="K11:K45">I11+J11</f>
        <v>20</v>
      </c>
    </row>
    <row r="12" spans="1:11" ht="15.75" customHeight="1">
      <c r="A12" s="139" t="s">
        <v>83</v>
      </c>
      <c r="B12" s="140" t="s">
        <v>80</v>
      </c>
      <c r="C12" s="140" t="s">
        <v>25</v>
      </c>
      <c r="D12" s="140" t="s">
        <v>84</v>
      </c>
      <c r="E12" s="140" t="s">
        <v>25</v>
      </c>
      <c r="F12" s="140" t="s">
        <v>82</v>
      </c>
      <c r="G12" s="141" t="s">
        <v>85</v>
      </c>
      <c r="H12" s="137" t="s">
        <v>16</v>
      </c>
      <c r="I12" s="138">
        <f>I13</f>
        <v>20</v>
      </c>
      <c r="J12" s="195"/>
      <c r="K12" s="195">
        <f t="shared" si="0"/>
        <v>20</v>
      </c>
    </row>
    <row r="13" spans="1:11" ht="75" customHeight="1">
      <c r="A13" s="139" t="s">
        <v>83</v>
      </c>
      <c r="B13" s="140" t="s">
        <v>80</v>
      </c>
      <c r="C13" s="140" t="s">
        <v>25</v>
      </c>
      <c r="D13" s="140" t="s">
        <v>180</v>
      </c>
      <c r="E13" s="140" t="s">
        <v>25</v>
      </c>
      <c r="F13" s="140" t="s">
        <v>82</v>
      </c>
      <c r="G13" s="141" t="s">
        <v>85</v>
      </c>
      <c r="H13" s="143" t="s">
        <v>179</v>
      </c>
      <c r="I13" s="138">
        <v>20</v>
      </c>
      <c r="J13" s="195"/>
      <c r="K13" s="195">
        <f t="shared" si="0"/>
        <v>20</v>
      </c>
    </row>
    <row r="14" spans="1:11" ht="15.75" customHeight="1">
      <c r="A14" s="139" t="s">
        <v>83</v>
      </c>
      <c r="B14" s="140" t="s">
        <v>80</v>
      </c>
      <c r="C14" s="140" t="s">
        <v>31</v>
      </c>
      <c r="D14" s="140" t="s">
        <v>81</v>
      </c>
      <c r="E14" s="140" t="s">
        <v>67</v>
      </c>
      <c r="F14" s="140" t="s">
        <v>82</v>
      </c>
      <c r="G14" s="141" t="s">
        <v>79</v>
      </c>
      <c r="H14" s="142" t="s">
        <v>17</v>
      </c>
      <c r="I14" s="138">
        <f>I15</f>
        <v>10</v>
      </c>
      <c r="J14" s="195"/>
      <c r="K14" s="195">
        <f t="shared" si="0"/>
        <v>10</v>
      </c>
    </row>
    <row r="15" spans="1:11" ht="15" customHeight="1">
      <c r="A15" s="139" t="s">
        <v>83</v>
      </c>
      <c r="B15" s="140" t="s">
        <v>80</v>
      </c>
      <c r="C15" s="140" t="s">
        <v>31</v>
      </c>
      <c r="D15" s="140" t="s">
        <v>86</v>
      </c>
      <c r="E15" s="140" t="s">
        <v>25</v>
      </c>
      <c r="F15" s="140" t="s">
        <v>82</v>
      </c>
      <c r="G15" s="141" t="s">
        <v>85</v>
      </c>
      <c r="H15" s="137" t="s">
        <v>87</v>
      </c>
      <c r="I15" s="138">
        <v>10</v>
      </c>
      <c r="J15" s="195"/>
      <c r="K15" s="195">
        <f t="shared" si="0"/>
        <v>10</v>
      </c>
    </row>
    <row r="16" spans="1:11" ht="15" customHeight="1">
      <c r="A16" s="139" t="s">
        <v>83</v>
      </c>
      <c r="B16" s="140" t="s">
        <v>80</v>
      </c>
      <c r="C16" s="140" t="s">
        <v>34</v>
      </c>
      <c r="D16" s="140" t="s">
        <v>81</v>
      </c>
      <c r="E16" s="140" t="s">
        <v>67</v>
      </c>
      <c r="F16" s="140" t="s">
        <v>82</v>
      </c>
      <c r="G16" s="141" t="s">
        <v>79</v>
      </c>
      <c r="H16" s="142" t="s">
        <v>88</v>
      </c>
      <c r="I16" s="138">
        <f>I17</f>
        <v>17</v>
      </c>
      <c r="J16" s="195"/>
      <c r="K16" s="195">
        <f t="shared" si="0"/>
        <v>17</v>
      </c>
    </row>
    <row r="17" spans="1:11" ht="18" customHeight="1">
      <c r="A17" s="139" t="s">
        <v>83</v>
      </c>
      <c r="B17" s="140" t="s">
        <v>80</v>
      </c>
      <c r="C17" s="140" t="s">
        <v>34</v>
      </c>
      <c r="D17" s="140" t="s">
        <v>89</v>
      </c>
      <c r="E17" s="140" t="s">
        <v>67</v>
      </c>
      <c r="F17" s="140" t="s">
        <v>82</v>
      </c>
      <c r="G17" s="141" t="s">
        <v>85</v>
      </c>
      <c r="H17" s="137" t="s">
        <v>60</v>
      </c>
      <c r="I17" s="138">
        <f>I18</f>
        <v>17</v>
      </c>
      <c r="J17" s="195"/>
      <c r="K17" s="195">
        <f t="shared" si="0"/>
        <v>17</v>
      </c>
    </row>
    <row r="18" spans="1:11" ht="48.75" customHeight="1">
      <c r="A18" s="139" t="s">
        <v>83</v>
      </c>
      <c r="B18" s="140" t="s">
        <v>80</v>
      </c>
      <c r="C18" s="140" t="s">
        <v>34</v>
      </c>
      <c r="D18" s="140" t="s">
        <v>90</v>
      </c>
      <c r="E18" s="140" t="s">
        <v>67</v>
      </c>
      <c r="F18" s="140" t="s">
        <v>82</v>
      </c>
      <c r="G18" s="141" t="s">
        <v>85</v>
      </c>
      <c r="H18" s="142" t="s">
        <v>91</v>
      </c>
      <c r="I18" s="138">
        <v>17</v>
      </c>
      <c r="J18" s="195"/>
      <c r="K18" s="195">
        <f t="shared" si="0"/>
        <v>17</v>
      </c>
    </row>
    <row r="19" spans="1:11" ht="14.25" customHeight="1">
      <c r="A19" s="139" t="s">
        <v>83</v>
      </c>
      <c r="B19" s="140" t="s">
        <v>80</v>
      </c>
      <c r="C19" s="140" t="s">
        <v>34</v>
      </c>
      <c r="D19" s="140" t="s">
        <v>92</v>
      </c>
      <c r="E19" s="140" t="s">
        <v>67</v>
      </c>
      <c r="F19" s="140" t="s">
        <v>82</v>
      </c>
      <c r="G19" s="141" t="s">
        <v>85</v>
      </c>
      <c r="H19" s="137" t="s">
        <v>59</v>
      </c>
      <c r="I19" s="138">
        <f>I20+I21</f>
        <v>110</v>
      </c>
      <c r="J19" s="195"/>
      <c r="K19" s="195">
        <f t="shared" si="0"/>
        <v>110</v>
      </c>
    </row>
    <row r="20" spans="1:11" ht="31.5" customHeight="1">
      <c r="A20" s="139" t="s">
        <v>83</v>
      </c>
      <c r="B20" s="140" t="s">
        <v>80</v>
      </c>
      <c r="C20" s="140" t="s">
        <v>34</v>
      </c>
      <c r="D20" s="140" t="s">
        <v>182</v>
      </c>
      <c r="E20" s="140" t="s">
        <v>52</v>
      </c>
      <c r="F20" s="140" t="s">
        <v>82</v>
      </c>
      <c r="G20" s="141" t="s">
        <v>85</v>
      </c>
      <c r="H20" s="142" t="s">
        <v>181</v>
      </c>
      <c r="I20" s="138">
        <v>8</v>
      </c>
      <c r="J20" s="195"/>
      <c r="K20" s="195">
        <f t="shared" si="0"/>
        <v>8</v>
      </c>
    </row>
    <row r="21" spans="1:11" ht="29.25" customHeight="1">
      <c r="A21" s="139" t="s">
        <v>83</v>
      </c>
      <c r="B21" s="140" t="s">
        <v>80</v>
      </c>
      <c r="C21" s="140" t="s">
        <v>34</v>
      </c>
      <c r="D21" s="140" t="s">
        <v>184</v>
      </c>
      <c r="E21" s="140" t="s">
        <v>52</v>
      </c>
      <c r="F21" s="140" t="s">
        <v>82</v>
      </c>
      <c r="G21" s="141" t="s">
        <v>85</v>
      </c>
      <c r="H21" s="142" t="s">
        <v>183</v>
      </c>
      <c r="I21" s="138">
        <v>102</v>
      </c>
      <c r="J21" s="195"/>
      <c r="K21" s="195">
        <f t="shared" si="0"/>
        <v>102</v>
      </c>
    </row>
    <row r="22" spans="1:11" ht="15.75" customHeight="1">
      <c r="A22" s="139" t="s">
        <v>177</v>
      </c>
      <c r="B22" s="140" t="s">
        <v>80</v>
      </c>
      <c r="C22" s="140" t="s">
        <v>43</v>
      </c>
      <c r="D22" s="140" t="s">
        <v>81</v>
      </c>
      <c r="E22" s="140" t="s">
        <v>67</v>
      </c>
      <c r="F22" s="140" t="s">
        <v>82</v>
      </c>
      <c r="G22" s="141" t="s">
        <v>79</v>
      </c>
      <c r="H22" s="142" t="s">
        <v>116</v>
      </c>
      <c r="I22" s="138">
        <f>I23</f>
        <v>2</v>
      </c>
      <c r="J22" s="195"/>
      <c r="K22" s="195">
        <f t="shared" si="0"/>
        <v>2</v>
      </c>
    </row>
    <row r="23" spans="1:11" ht="76.5" customHeight="1">
      <c r="A23" s="144" t="s">
        <v>177</v>
      </c>
      <c r="B23" s="140" t="s">
        <v>80</v>
      </c>
      <c r="C23" s="140" t="s">
        <v>43</v>
      </c>
      <c r="D23" s="140" t="s">
        <v>105</v>
      </c>
      <c r="E23" s="140" t="s">
        <v>25</v>
      </c>
      <c r="F23" s="140" t="s">
        <v>106</v>
      </c>
      <c r="G23" s="141" t="s">
        <v>85</v>
      </c>
      <c r="H23" s="142" t="s">
        <v>114</v>
      </c>
      <c r="I23" s="138">
        <v>2</v>
      </c>
      <c r="J23" s="195"/>
      <c r="K23" s="195">
        <f t="shared" si="0"/>
        <v>2</v>
      </c>
    </row>
    <row r="24" spans="1:11" ht="31.5" customHeight="1">
      <c r="A24" s="139" t="s">
        <v>93</v>
      </c>
      <c r="B24" s="140" t="s">
        <v>80</v>
      </c>
      <c r="C24" s="140" t="s">
        <v>53</v>
      </c>
      <c r="D24" s="140" t="s">
        <v>81</v>
      </c>
      <c r="E24" s="140" t="s">
        <v>67</v>
      </c>
      <c r="F24" s="140" t="s">
        <v>82</v>
      </c>
      <c r="G24" s="141" t="s">
        <v>79</v>
      </c>
      <c r="H24" s="142" t="s">
        <v>94</v>
      </c>
      <c r="I24" s="138">
        <f>I26</f>
        <v>87</v>
      </c>
      <c r="J24" s="195"/>
      <c r="K24" s="195">
        <f t="shared" si="0"/>
        <v>87</v>
      </c>
    </row>
    <row r="25" spans="1:11" ht="47.25" hidden="1">
      <c r="A25" s="139" t="s">
        <v>110</v>
      </c>
      <c r="B25" s="140" t="s">
        <v>80</v>
      </c>
      <c r="C25" s="140" t="s">
        <v>53</v>
      </c>
      <c r="D25" s="140" t="s">
        <v>81</v>
      </c>
      <c r="E25" s="140" t="s">
        <v>67</v>
      </c>
      <c r="F25" s="140" t="s">
        <v>82</v>
      </c>
      <c r="G25" s="141" t="s">
        <v>79</v>
      </c>
      <c r="H25" s="142" t="s">
        <v>94</v>
      </c>
      <c r="I25" s="138">
        <v>0</v>
      </c>
      <c r="J25" s="195"/>
      <c r="K25" s="195">
        <f t="shared" si="0"/>
        <v>0</v>
      </c>
    </row>
    <row r="26" spans="1:11" ht="63" customHeight="1">
      <c r="A26" s="144" t="s">
        <v>93</v>
      </c>
      <c r="B26" s="140" t="s">
        <v>80</v>
      </c>
      <c r="C26" s="140" t="s">
        <v>53</v>
      </c>
      <c r="D26" s="140" t="s">
        <v>96</v>
      </c>
      <c r="E26" s="140" t="s">
        <v>52</v>
      </c>
      <c r="F26" s="140" t="s">
        <v>82</v>
      </c>
      <c r="G26" s="141" t="s">
        <v>95</v>
      </c>
      <c r="H26" s="142" t="s">
        <v>115</v>
      </c>
      <c r="I26" s="138">
        <v>87</v>
      </c>
      <c r="J26" s="195"/>
      <c r="K26" s="195">
        <f t="shared" si="0"/>
        <v>87</v>
      </c>
    </row>
    <row r="27" spans="1:11" ht="20.25" customHeight="1">
      <c r="A27" s="144" t="s">
        <v>177</v>
      </c>
      <c r="B27" s="140" t="s">
        <v>80</v>
      </c>
      <c r="C27" s="140" t="s">
        <v>192</v>
      </c>
      <c r="D27" s="140" t="s">
        <v>193</v>
      </c>
      <c r="E27" s="140" t="s">
        <v>40</v>
      </c>
      <c r="F27" s="140" t="s">
        <v>82</v>
      </c>
      <c r="G27" s="141" t="s">
        <v>194</v>
      </c>
      <c r="H27" s="142" t="s">
        <v>200</v>
      </c>
      <c r="I27" s="138">
        <f>I28</f>
        <v>10</v>
      </c>
      <c r="J27" s="195"/>
      <c r="K27" s="195">
        <f t="shared" si="0"/>
        <v>10</v>
      </c>
    </row>
    <row r="28" spans="1:11" ht="60.75" customHeight="1">
      <c r="A28" s="144" t="s">
        <v>177</v>
      </c>
      <c r="B28" s="140" t="s">
        <v>80</v>
      </c>
      <c r="C28" s="140" t="s">
        <v>192</v>
      </c>
      <c r="D28" s="140" t="s">
        <v>193</v>
      </c>
      <c r="E28" s="140" t="s">
        <v>40</v>
      </c>
      <c r="F28" s="140" t="s">
        <v>82</v>
      </c>
      <c r="G28" s="141" t="s">
        <v>194</v>
      </c>
      <c r="H28" s="142" t="s">
        <v>195</v>
      </c>
      <c r="I28" s="138">
        <v>10</v>
      </c>
      <c r="J28" s="195"/>
      <c r="K28" s="195">
        <f t="shared" si="0"/>
        <v>10</v>
      </c>
    </row>
    <row r="29" spans="1:11" ht="21" customHeight="1">
      <c r="A29" s="144" t="s">
        <v>177</v>
      </c>
      <c r="B29" s="140" t="s">
        <v>80</v>
      </c>
      <c r="C29" s="140" t="s">
        <v>63</v>
      </c>
      <c r="D29" s="140" t="s">
        <v>81</v>
      </c>
      <c r="E29" s="140" t="s">
        <v>67</v>
      </c>
      <c r="F29" s="140" t="s">
        <v>82</v>
      </c>
      <c r="G29" s="141" t="s">
        <v>79</v>
      </c>
      <c r="H29" s="142" t="s">
        <v>197</v>
      </c>
      <c r="I29" s="138">
        <f>I30</f>
        <v>0</v>
      </c>
      <c r="J29" s="195"/>
      <c r="K29" s="195">
        <f t="shared" si="0"/>
        <v>0</v>
      </c>
    </row>
    <row r="30" spans="1:11" ht="61.5" customHeight="1">
      <c r="A30" s="144" t="s">
        <v>177</v>
      </c>
      <c r="B30" s="140" t="s">
        <v>80</v>
      </c>
      <c r="C30" s="140" t="s">
        <v>63</v>
      </c>
      <c r="D30" s="140" t="s">
        <v>190</v>
      </c>
      <c r="E30" s="140" t="s">
        <v>52</v>
      </c>
      <c r="F30" s="140" t="s">
        <v>82</v>
      </c>
      <c r="G30" s="141" t="s">
        <v>191</v>
      </c>
      <c r="H30" s="145" t="s">
        <v>198</v>
      </c>
      <c r="I30" s="138"/>
      <c r="J30" s="195"/>
      <c r="K30" s="195">
        <f t="shared" si="0"/>
        <v>0</v>
      </c>
    </row>
    <row r="31" spans="1:11" ht="15" customHeight="1">
      <c r="A31" s="144" t="s">
        <v>177</v>
      </c>
      <c r="B31" s="140" t="s">
        <v>80</v>
      </c>
      <c r="C31" s="140" t="s">
        <v>97</v>
      </c>
      <c r="D31" s="140" t="s">
        <v>81</v>
      </c>
      <c r="E31" s="140" t="s">
        <v>67</v>
      </c>
      <c r="F31" s="140" t="s">
        <v>82</v>
      </c>
      <c r="G31" s="141" t="s">
        <v>79</v>
      </c>
      <c r="H31" s="142" t="s">
        <v>18</v>
      </c>
      <c r="I31" s="138">
        <f>I32</f>
        <v>2</v>
      </c>
      <c r="J31" s="195"/>
      <c r="K31" s="195">
        <f t="shared" si="0"/>
        <v>2</v>
      </c>
    </row>
    <row r="32" spans="1:11" ht="15" customHeight="1">
      <c r="A32" s="144" t="s">
        <v>177</v>
      </c>
      <c r="B32" s="140" t="s">
        <v>80</v>
      </c>
      <c r="C32" s="140" t="s">
        <v>97</v>
      </c>
      <c r="D32" s="140" t="s">
        <v>98</v>
      </c>
      <c r="E32" s="140" t="s">
        <v>67</v>
      </c>
      <c r="F32" s="140" t="s">
        <v>82</v>
      </c>
      <c r="G32" s="141" t="s">
        <v>99</v>
      </c>
      <c r="H32" s="137" t="s">
        <v>100</v>
      </c>
      <c r="I32" s="138">
        <f>I34+I33</f>
        <v>2</v>
      </c>
      <c r="J32" s="195"/>
      <c r="K32" s="195">
        <f t="shared" si="0"/>
        <v>2</v>
      </c>
    </row>
    <row r="33" spans="1:11" ht="24.75" customHeight="1">
      <c r="A33" s="144" t="s">
        <v>177</v>
      </c>
      <c r="B33" s="140" t="s">
        <v>80</v>
      </c>
      <c r="C33" s="140" t="s">
        <v>97</v>
      </c>
      <c r="D33" s="140" t="s">
        <v>117</v>
      </c>
      <c r="E33" s="140" t="s">
        <v>52</v>
      </c>
      <c r="F33" s="140" t="s">
        <v>82</v>
      </c>
      <c r="G33" s="141" t="s">
        <v>99</v>
      </c>
      <c r="H33" s="142" t="s">
        <v>69</v>
      </c>
      <c r="I33" s="138"/>
      <c r="J33" s="195"/>
      <c r="K33" s="195">
        <f t="shared" si="0"/>
        <v>0</v>
      </c>
    </row>
    <row r="34" spans="1:11" ht="18" customHeight="1">
      <c r="A34" s="144" t="s">
        <v>177</v>
      </c>
      <c r="B34" s="140" t="s">
        <v>80</v>
      </c>
      <c r="C34" s="140" t="s">
        <v>97</v>
      </c>
      <c r="D34" s="140" t="s">
        <v>101</v>
      </c>
      <c r="E34" s="140" t="s">
        <v>52</v>
      </c>
      <c r="F34" s="140" t="s">
        <v>82</v>
      </c>
      <c r="G34" s="141" t="s">
        <v>99</v>
      </c>
      <c r="H34" s="142" t="s">
        <v>68</v>
      </c>
      <c r="I34" s="138">
        <v>2</v>
      </c>
      <c r="J34" s="195"/>
      <c r="K34" s="195">
        <f t="shared" si="0"/>
        <v>2</v>
      </c>
    </row>
    <row r="35" spans="1:11" ht="18" customHeight="1">
      <c r="A35" s="144" t="s">
        <v>177</v>
      </c>
      <c r="B35" s="140" t="s">
        <v>78</v>
      </c>
      <c r="C35" s="140" t="s">
        <v>67</v>
      </c>
      <c r="D35" s="140" t="s">
        <v>81</v>
      </c>
      <c r="E35" s="140" t="s">
        <v>67</v>
      </c>
      <c r="F35" s="140" t="s">
        <v>82</v>
      </c>
      <c r="G35" s="141" t="s">
        <v>79</v>
      </c>
      <c r="H35" s="137" t="s">
        <v>19</v>
      </c>
      <c r="I35" s="138">
        <f>I36+I39+I40+I41+I38</f>
        <v>949.6</v>
      </c>
      <c r="J35" s="195">
        <f>J36+J38+J39+J40</f>
        <v>100</v>
      </c>
      <c r="K35" s="195">
        <f t="shared" si="0"/>
        <v>1049.6</v>
      </c>
    </row>
    <row r="36" spans="1:11" ht="31.5" customHeight="1">
      <c r="A36" s="144" t="s">
        <v>177</v>
      </c>
      <c r="B36" s="140" t="s">
        <v>78</v>
      </c>
      <c r="C36" s="140" t="s">
        <v>40</v>
      </c>
      <c r="D36" s="140" t="s">
        <v>289</v>
      </c>
      <c r="E36" s="140" t="s">
        <v>52</v>
      </c>
      <c r="F36" s="140" t="s">
        <v>82</v>
      </c>
      <c r="G36" s="141" t="s">
        <v>102</v>
      </c>
      <c r="H36" s="142" t="s">
        <v>107</v>
      </c>
      <c r="I36" s="138">
        <v>911.9</v>
      </c>
      <c r="J36" s="195"/>
      <c r="K36" s="195">
        <f t="shared" si="0"/>
        <v>911.9</v>
      </c>
    </row>
    <row r="37" spans="1:11" ht="14.25" customHeight="1" hidden="1">
      <c r="A37" s="144"/>
      <c r="B37" s="146"/>
      <c r="C37" s="146"/>
      <c r="D37" s="146"/>
      <c r="E37" s="146"/>
      <c r="F37" s="146"/>
      <c r="G37" s="147"/>
      <c r="H37" s="148"/>
      <c r="I37" s="138"/>
      <c r="J37" s="195"/>
      <c r="K37" s="195">
        <f t="shared" si="0"/>
        <v>0</v>
      </c>
    </row>
    <row r="38" spans="1:11" ht="15.75">
      <c r="A38" s="144" t="s">
        <v>177</v>
      </c>
      <c r="B38" s="146" t="s">
        <v>78</v>
      </c>
      <c r="C38" s="146" t="s">
        <v>40</v>
      </c>
      <c r="D38" s="146" t="s">
        <v>288</v>
      </c>
      <c r="E38" s="146" t="s">
        <v>52</v>
      </c>
      <c r="F38" s="146" t="s">
        <v>82</v>
      </c>
      <c r="G38" s="147" t="s">
        <v>102</v>
      </c>
      <c r="H38" s="142" t="s">
        <v>111</v>
      </c>
      <c r="I38" s="149">
        <v>0</v>
      </c>
      <c r="J38" s="195"/>
      <c r="K38" s="195">
        <f t="shared" si="0"/>
        <v>0</v>
      </c>
    </row>
    <row r="39" spans="1:11" ht="45" customHeight="1">
      <c r="A39" s="144" t="s">
        <v>177</v>
      </c>
      <c r="B39" s="146" t="s">
        <v>78</v>
      </c>
      <c r="C39" s="146" t="s">
        <v>40</v>
      </c>
      <c r="D39" s="146" t="s">
        <v>290</v>
      </c>
      <c r="E39" s="146" t="s">
        <v>52</v>
      </c>
      <c r="F39" s="146" t="s">
        <v>82</v>
      </c>
      <c r="G39" s="147" t="s">
        <v>102</v>
      </c>
      <c r="H39" s="142" t="s">
        <v>112</v>
      </c>
      <c r="I39" s="138">
        <v>36.7</v>
      </c>
      <c r="J39" s="195"/>
      <c r="K39" s="195">
        <f t="shared" si="0"/>
        <v>36.7</v>
      </c>
    </row>
    <row r="40" spans="1:11" ht="31.5">
      <c r="A40" s="144" t="s">
        <v>177</v>
      </c>
      <c r="B40" s="146" t="s">
        <v>78</v>
      </c>
      <c r="C40" s="146" t="s">
        <v>40</v>
      </c>
      <c r="D40" s="146" t="s">
        <v>291</v>
      </c>
      <c r="E40" s="146" t="s">
        <v>52</v>
      </c>
      <c r="F40" s="146" t="s">
        <v>82</v>
      </c>
      <c r="G40" s="147" t="s">
        <v>102</v>
      </c>
      <c r="H40" s="142" t="s">
        <v>113</v>
      </c>
      <c r="I40" s="138">
        <v>1</v>
      </c>
      <c r="J40" s="195">
        <v>100</v>
      </c>
      <c r="K40" s="195">
        <f t="shared" si="0"/>
        <v>101</v>
      </c>
    </row>
    <row r="41" spans="1:11" ht="33.75" customHeight="1">
      <c r="A41" s="144" t="s">
        <v>177</v>
      </c>
      <c r="B41" s="140" t="s">
        <v>78</v>
      </c>
      <c r="C41" s="140" t="s">
        <v>38</v>
      </c>
      <c r="D41" s="140" t="s">
        <v>98</v>
      </c>
      <c r="E41" s="140" t="s">
        <v>52</v>
      </c>
      <c r="F41" s="140" t="s">
        <v>82</v>
      </c>
      <c r="G41" s="141" t="s">
        <v>99</v>
      </c>
      <c r="H41" s="142" t="s">
        <v>188</v>
      </c>
      <c r="I41" s="138">
        <v>0</v>
      </c>
      <c r="J41" s="195"/>
      <c r="K41" s="195">
        <f t="shared" si="0"/>
        <v>0</v>
      </c>
    </row>
    <row r="42" spans="1:11" ht="18" customHeight="1" hidden="1">
      <c r="A42" s="150"/>
      <c r="B42" s="151"/>
      <c r="C42" s="151"/>
      <c r="D42" s="151"/>
      <c r="E42" s="151"/>
      <c r="F42" s="151"/>
      <c r="G42" s="151"/>
      <c r="H42" s="142"/>
      <c r="I42" s="138"/>
      <c r="J42" s="195"/>
      <c r="K42" s="195">
        <f t="shared" si="0"/>
        <v>0</v>
      </c>
    </row>
    <row r="43" spans="1:11" ht="29.25" customHeight="1" hidden="1">
      <c r="A43" s="150"/>
      <c r="B43" s="151"/>
      <c r="C43" s="151"/>
      <c r="D43" s="151"/>
      <c r="E43" s="151"/>
      <c r="F43" s="151"/>
      <c r="G43" s="151"/>
      <c r="H43" s="142"/>
      <c r="I43" s="138"/>
      <c r="J43" s="195"/>
      <c r="K43" s="195">
        <f t="shared" si="0"/>
        <v>0</v>
      </c>
    </row>
    <row r="44" spans="1:11" ht="18.75" customHeight="1">
      <c r="A44" s="144" t="s">
        <v>79</v>
      </c>
      <c r="B44" s="140" t="s">
        <v>268</v>
      </c>
      <c r="C44" s="140" t="s">
        <v>67</v>
      </c>
      <c r="D44" s="140" t="s">
        <v>81</v>
      </c>
      <c r="E44" s="140" t="s">
        <v>67</v>
      </c>
      <c r="F44" s="140" t="s">
        <v>82</v>
      </c>
      <c r="G44" s="141" t="s">
        <v>79</v>
      </c>
      <c r="H44" s="137" t="s">
        <v>103</v>
      </c>
      <c r="I44" s="138">
        <f>I10+I35</f>
        <v>1207.6</v>
      </c>
      <c r="J44" s="195">
        <f>J35+J10</f>
        <v>100</v>
      </c>
      <c r="K44" s="195">
        <f t="shared" si="0"/>
        <v>1307.6</v>
      </c>
    </row>
    <row r="45" spans="1:11" ht="15.75">
      <c r="A45" s="138"/>
      <c r="B45" s="138"/>
      <c r="C45" s="138"/>
      <c r="D45" s="152"/>
      <c r="E45" s="138"/>
      <c r="F45" s="138"/>
      <c r="G45" s="138"/>
      <c r="H45" s="142" t="s">
        <v>292</v>
      </c>
      <c r="I45" s="138">
        <v>-25.8</v>
      </c>
      <c r="J45" s="195"/>
      <c r="K45" s="195">
        <f t="shared" si="0"/>
        <v>-25.8</v>
      </c>
    </row>
    <row r="46" spans="1:9" ht="12.75">
      <c r="A46" s="235"/>
      <c r="B46" s="235"/>
      <c r="C46" s="235"/>
      <c r="D46" s="235"/>
      <c r="E46" s="235"/>
      <c r="F46" s="235"/>
      <c r="G46" s="235"/>
      <c r="H46" s="235"/>
      <c r="I46" s="235"/>
    </row>
    <row r="47" spans="1:9" ht="12.75">
      <c r="A47" s="235"/>
      <c r="B47" s="235"/>
      <c r="C47" s="235"/>
      <c r="D47" s="235"/>
      <c r="E47" s="235"/>
      <c r="F47" s="235"/>
      <c r="G47" s="235"/>
      <c r="H47" s="235"/>
      <c r="I47" s="235"/>
    </row>
    <row r="48" spans="1:9" ht="12.75">
      <c r="A48" s="235"/>
      <c r="B48" s="235"/>
      <c r="C48" s="235"/>
      <c r="D48" s="235"/>
      <c r="E48" s="235"/>
      <c r="F48" s="235"/>
      <c r="G48" s="235"/>
      <c r="H48" s="235"/>
      <c r="I48" s="235"/>
    </row>
    <row r="49" spans="1:9" ht="12" hidden="1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">
      <c r="A50" s="236"/>
      <c r="B50" s="236"/>
      <c r="C50" s="236"/>
      <c r="D50" s="236"/>
      <c r="E50" s="236"/>
      <c r="F50" s="236"/>
      <c r="G50" s="236"/>
      <c r="H50" s="236"/>
      <c r="I50" s="236"/>
    </row>
    <row r="51" spans="1:9" ht="6" customHeight="1">
      <c r="A51" s="236"/>
      <c r="B51" s="236"/>
      <c r="C51" s="236"/>
      <c r="D51" s="236"/>
      <c r="E51" s="236"/>
      <c r="F51" s="236"/>
      <c r="G51" s="236"/>
      <c r="H51" s="236"/>
      <c r="I51" s="236"/>
    </row>
    <row r="52" spans="1:9" ht="12">
      <c r="A52" s="234"/>
      <c r="B52" s="237"/>
      <c r="C52" s="237"/>
      <c r="D52" s="237"/>
      <c r="E52" s="237"/>
      <c r="F52" s="237"/>
      <c r="G52" s="237"/>
      <c r="H52" s="32"/>
      <c r="I52" s="33"/>
    </row>
    <row r="53" spans="1:9" ht="107.25" customHeight="1">
      <c r="A53" s="34"/>
      <c r="B53" s="34"/>
      <c r="C53" s="34"/>
      <c r="D53" s="35"/>
      <c r="E53" s="34"/>
      <c r="F53" s="34"/>
      <c r="G53" s="35"/>
      <c r="H53" s="32"/>
      <c r="I53" s="36"/>
    </row>
    <row r="54" spans="1:9" ht="12">
      <c r="A54" s="234"/>
      <c r="B54" s="234"/>
      <c r="C54" s="234"/>
      <c r="D54" s="234"/>
      <c r="E54" s="234"/>
      <c r="F54" s="234"/>
      <c r="G54" s="234"/>
      <c r="H54" s="37"/>
      <c r="I54" s="38"/>
    </row>
    <row r="55" spans="1:9" ht="12">
      <c r="A55" s="20"/>
      <c r="B55" s="20"/>
      <c r="C55" s="20"/>
      <c r="D55" s="20"/>
      <c r="E55" s="20"/>
      <c r="F55" s="20"/>
      <c r="G55" s="20"/>
      <c r="H55" s="39"/>
      <c r="I55" s="31"/>
    </row>
    <row r="56" spans="1:9" ht="12">
      <c r="A56" s="20"/>
      <c r="B56" s="20"/>
      <c r="C56" s="20"/>
      <c r="D56" s="20"/>
      <c r="E56" s="20"/>
      <c r="F56" s="20"/>
      <c r="G56" s="20"/>
      <c r="H56" s="40"/>
      <c r="I56" s="31"/>
    </row>
    <row r="57" spans="1:9" ht="12">
      <c r="A57" s="20"/>
      <c r="B57" s="20"/>
      <c r="C57" s="20"/>
      <c r="D57" s="20"/>
      <c r="E57" s="20"/>
      <c r="F57" s="20"/>
      <c r="G57" s="20"/>
      <c r="H57" s="39"/>
      <c r="I57" s="31"/>
    </row>
    <row r="58" spans="1:9" ht="12">
      <c r="A58" s="20"/>
      <c r="B58" s="20"/>
      <c r="C58" s="20"/>
      <c r="D58" s="20"/>
      <c r="E58" s="20"/>
      <c r="F58" s="20"/>
      <c r="G58" s="20"/>
      <c r="H58" s="40"/>
      <c r="I58" s="31"/>
    </row>
    <row r="59" spans="1:9" ht="12">
      <c r="A59" s="20"/>
      <c r="B59" s="20"/>
      <c r="C59" s="20"/>
      <c r="D59" s="20"/>
      <c r="E59" s="20"/>
      <c r="F59" s="20"/>
      <c r="G59" s="20"/>
      <c r="H59" s="40"/>
      <c r="I59" s="31"/>
    </row>
    <row r="60" spans="1:9" ht="12">
      <c r="A60" s="20"/>
      <c r="B60" s="20"/>
      <c r="C60" s="20"/>
      <c r="D60" s="20"/>
      <c r="E60" s="20"/>
      <c r="F60" s="20"/>
      <c r="G60" s="20"/>
      <c r="H60" s="39"/>
      <c r="I60" s="31"/>
    </row>
    <row r="61" spans="1:9" ht="12">
      <c r="A61" s="20"/>
      <c r="B61" s="20"/>
      <c r="C61" s="20"/>
      <c r="D61" s="21"/>
      <c r="E61" s="20"/>
      <c r="F61" s="20"/>
      <c r="G61" s="20"/>
      <c r="H61" s="40"/>
      <c r="I61" s="31"/>
    </row>
    <row r="62" spans="1:9" ht="12">
      <c r="A62" s="20"/>
      <c r="B62" s="20"/>
      <c r="C62" s="20"/>
      <c r="D62" s="21"/>
      <c r="E62" s="20"/>
      <c r="F62" s="20"/>
      <c r="G62" s="20"/>
      <c r="H62" s="39"/>
      <c r="I62" s="31"/>
    </row>
    <row r="63" spans="1:9" ht="12">
      <c r="A63" s="20"/>
      <c r="B63" s="20"/>
      <c r="C63" s="20"/>
      <c r="D63" s="21"/>
      <c r="E63" s="20"/>
      <c r="F63" s="20"/>
      <c r="G63" s="20"/>
      <c r="H63" s="41"/>
      <c r="I63" s="31"/>
    </row>
    <row r="64" spans="1:9" ht="12">
      <c r="A64" s="20"/>
      <c r="B64" s="20"/>
      <c r="C64" s="20"/>
      <c r="D64" s="21"/>
      <c r="E64" s="20"/>
      <c r="F64" s="20"/>
      <c r="G64" s="20"/>
      <c r="H64" s="39"/>
      <c r="I64" s="31"/>
    </row>
    <row r="65" spans="1:9" ht="12">
      <c r="A65" s="20"/>
      <c r="B65" s="20"/>
      <c r="C65" s="20"/>
      <c r="D65" s="21"/>
      <c r="E65" s="20"/>
      <c r="F65" s="20"/>
      <c r="G65" s="20"/>
      <c r="H65" s="41"/>
      <c r="I65" s="31"/>
    </row>
    <row r="66" spans="1:9" ht="12" hidden="1">
      <c r="A66" s="20"/>
      <c r="B66" s="20"/>
      <c r="C66" s="20"/>
      <c r="D66" s="21"/>
      <c r="E66" s="20"/>
      <c r="F66" s="20"/>
      <c r="G66" s="20"/>
      <c r="H66" s="41"/>
      <c r="I66" s="31"/>
    </row>
    <row r="67" spans="1:9" ht="12" hidden="1">
      <c r="A67" s="20"/>
      <c r="B67" s="20"/>
      <c r="C67" s="20"/>
      <c r="D67" s="21"/>
      <c r="E67" s="20"/>
      <c r="F67" s="20"/>
      <c r="G67" s="20"/>
      <c r="H67" s="40"/>
      <c r="I67" s="31"/>
    </row>
    <row r="68" spans="1:9" ht="12" hidden="1">
      <c r="A68" s="20"/>
      <c r="B68" s="20"/>
      <c r="C68" s="20"/>
      <c r="D68" s="21"/>
      <c r="E68" s="20"/>
      <c r="F68" s="20"/>
      <c r="G68" s="20"/>
      <c r="H68" s="39"/>
      <c r="I68" s="31"/>
    </row>
    <row r="69" spans="1:9" ht="12" hidden="1">
      <c r="A69" s="20"/>
      <c r="B69" s="20"/>
      <c r="C69" s="20"/>
      <c r="D69" s="21"/>
      <c r="E69" s="20"/>
      <c r="F69" s="20"/>
      <c r="G69" s="20"/>
      <c r="H69" s="42"/>
      <c r="I69" s="31"/>
    </row>
    <row r="70" spans="1:9" ht="12" hidden="1">
      <c r="A70" s="20"/>
      <c r="B70" s="20"/>
      <c r="C70" s="20"/>
      <c r="D70" s="21"/>
      <c r="E70" s="20"/>
      <c r="F70" s="20"/>
      <c r="G70" s="20"/>
      <c r="H70" s="41"/>
      <c r="I70" s="31"/>
    </row>
    <row r="71" spans="1:9" ht="12">
      <c r="A71" s="20"/>
      <c r="B71" s="20"/>
      <c r="C71" s="20"/>
      <c r="D71" s="21"/>
      <c r="E71" s="20"/>
      <c r="F71" s="20"/>
      <c r="G71" s="20"/>
      <c r="H71" s="41"/>
      <c r="I71" s="31"/>
    </row>
    <row r="72" spans="1:9" ht="12">
      <c r="A72" s="20"/>
      <c r="B72" s="20"/>
      <c r="C72" s="20"/>
      <c r="D72" s="21"/>
      <c r="E72" s="20"/>
      <c r="F72" s="20"/>
      <c r="G72" s="20"/>
      <c r="H72" s="40"/>
      <c r="I72" s="31"/>
    </row>
    <row r="73" spans="1:9" ht="12">
      <c r="A73" s="20"/>
      <c r="B73" s="20"/>
      <c r="C73" s="20"/>
      <c r="D73" s="21"/>
      <c r="E73" s="20"/>
      <c r="F73" s="20"/>
      <c r="G73" s="20"/>
      <c r="H73" s="40"/>
      <c r="I73" s="31"/>
    </row>
    <row r="74" spans="1:9" ht="12">
      <c r="A74" s="20"/>
      <c r="B74" s="20"/>
      <c r="C74" s="20"/>
      <c r="D74" s="21"/>
      <c r="E74" s="20"/>
      <c r="F74" s="20"/>
      <c r="G74" s="20"/>
      <c r="H74" s="41"/>
      <c r="I74" s="31"/>
    </row>
    <row r="75" spans="1:9" ht="12" hidden="1">
      <c r="A75" s="20"/>
      <c r="B75" s="20"/>
      <c r="C75" s="20"/>
      <c r="D75" s="21"/>
      <c r="E75" s="20"/>
      <c r="F75" s="20"/>
      <c r="G75" s="20"/>
      <c r="H75" s="40"/>
      <c r="I75" s="31"/>
    </row>
    <row r="76" spans="1:9" ht="83.25" customHeight="1" hidden="1">
      <c r="A76" s="20"/>
      <c r="B76" s="20"/>
      <c r="C76" s="20"/>
      <c r="D76" s="21"/>
      <c r="E76" s="20"/>
      <c r="F76" s="20"/>
      <c r="G76" s="20"/>
      <c r="H76" s="41"/>
      <c r="I76" s="31"/>
    </row>
    <row r="77" spans="1:9" ht="12" hidden="1">
      <c r="A77" s="20"/>
      <c r="B77" s="20"/>
      <c r="C77" s="20"/>
      <c r="D77" s="21"/>
      <c r="E77" s="20"/>
      <c r="F77" s="20"/>
      <c r="G77" s="20"/>
      <c r="H77" s="41"/>
      <c r="I77" s="31"/>
    </row>
    <row r="78" spans="1:9" ht="12" hidden="1">
      <c r="A78" s="20"/>
      <c r="B78" s="20"/>
      <c r="C78" s="20"/>
      <c r="D78" s="21"/>
      <c r="E78" s="20"/>
      <c r="F78" s="20"/>
      <c r="G78" s="20"/>
      <c r="H78" s="41"/>
      <c r="I78" s="31"/>
    </row>
    <row r="79" spans="1:9" ht="12">
      <c r="A79" s="20"/>
      <c r="B79" s="20"/>
      <c r="C79" s="20"/>
      <c r="D79" s="21"/>
      <c r="E79" s="20"/>
      <c r="F79" s="20"/>
      <c r="G79" s="20"/>
      <c r="H79" s="40"/>
      <c r="I79" s="31"/>
    </row>
    <row r="80" spans="1:9" ht="12">
      <c r="A80" s="20"/>
      <c r="B80" s="20"/>
      <c r="C80" s="20"/>
      <c r="D80" s="21"/>
      <c r="E80" s="20"/>
      <c r="F80" s="20"/>
      <c r="G80" s="20"/>
      <c r="H80" s="39"/>
      <c r="I80" s="31"/>
    </row>
    <row r="81" spans="1:9" ht="12">
      <c r="A81" s="20"/>
      <c r="B81" s="20"/>
      <c r="C81" s="20"/>
      <c r="D81" s="21"/>
      <c r="E81" s="20"/>
      <c r="F81" s="20"/>
      <c r="G81" s="20"/>
      <c r="H81" s="41"/>
      <c r="I81" s="31"/>
    </row>
    <row r="82" spans="1:9" ht="12">
      <c r="A82" s="20"/>
      <c r="B82" s="20"/>
      <c r="C82" s="20"/>
      <c r="D82" s="21"/>
      <c r="E82" s="20"/>
      <c r="F82" s="20"/>
      <c r="G82" s="20"/>
      <c r="H82" s="39"/>
      <c r="I82" s="31"/>
    </row>
    <row r="83" spans="1:9" ht="12">
      <c r="A83" s="20"/>
      <c r="B83" s="20"/>
      <c r="C83" s="20"/>
      <c r="D83" s="21"/>
      <c r="E83" s="20"/>
      <c r="F83" s="20"/>
      <c r="G83" s="20"/>
      <c r="H83" s="41"/>
      <c r="I83" s="31"/>
    </row>
    <row r="84" spans="1:9" ht="12">
      <c r="A84" s="20"/>
      <c r="B84" s="20"/>
      <c r="C84" s="20"/>
      <c r="D84" s="21"/>
      <c r="E84" s="20"/>
      <c r="F84" s="20"/>
      <c r="G84" s="20"/>
      <c r="H84" s="41"/>
      <c r="I84" s="31"/>
    </row>
    <row r="85" spans="1:9" ht="12">
      <c r="A85" s="20"/>
      <c r="B85" s="20"/>
      <c r="C85" s="20"/>
      <c r="D85" s="21"/>
      <c r="E85" s="20"/>
      <c r="F85" s="20"/>
      <c r="G85" s="20"/>
      <c r="H85" s="41"/>
      <c r="I85" s="31"/>
    </row>
    <row r="86" spans="1:9" ht="12">
      <c r="A86" s="20"/>
      <c r="B86" s="20"/>
      <c r="C86" s="20"/>
      <c r="D86" s="21"/>
      <c r="E86" s="20"/>
      <c r="F86" s="20"/>
      <c r="G86" s="20"/>
      <c r="H86" s="41"/>
      <c r="I86" s="31"/>
    </row>
    <row r="87" spans="1:9" ht="0.75" customHeight="1">
      <c r="A87" s="20"/>
      <c r="B87" s="20"/>
      <c r="C87" s="20"/>
      <c r="D87" s="21"/>
      <c r="E87" s="20"/>
      <c r="F87" s="20"/>
      <c r="G87" s="20"/>
      <c r="H87" s="41"/>
      <c r="I87" s="31"/>
    </row>
    <row r="88" spans="1:9" ht="12" hidden="1">
      <c r="A88" s="20"/>
      <c r="B88" s="20"/>
      <c r="C88" s="20"/>
      <c r="D88" s="21"/>
      <c r="E88" s="20"/>
      <c r="F88" s="20"/>
      <c r="G88" s="20"/>
      <c r="H88" s="41"/>
      <c r="I88" s="31"/>
    </row>
    <row r="89" spans="1:9" ht="12">
      <c r="A89" s="20"/>
      <c r="B89" s="20"/>
      <c r="C89" s="20"/>
      <c r="D89" s="21"/>
      <c r="E89" s="20"/>
      <c r="F89" s="20"/>
      <c r="G89" s="20"/>
      <c r="H89" s="39"/>
      <c r="I89" s="31"/>
    </row>
    <row r="90" spans="1:9" ht="12">
      <c r="A90" s="22"/>
      <c r="B90" s="22"/>
      <c r="C90" s="22"/>
      <c r="D90" s="21"/>
      <c r="E90" s="22"/>
      <c r="F90" s="22"/>
      <c r="G90" s="22"/>
      <c r="H90" s="40"/>
      <c r="I90" s="31"/>
    </row>
    <row r="91" spans="1:9" ht="12">
      <c r="A91" s="22"/>
      <c r="B91" s="22"/>
      <c r="C91" s="22"/>
      <c r="D91" s="21"/>
      <c r="E91" s="22"/>
      <c r="F91" s="22"/>
      <c r="G91" s="22"/>
      <c r="H91" s="40"/>
      <c r="I91" s="31"/>
    </row>
  </sheetData>
  <sheetProtection/>
  <mergeCells count="12">
    <mergeCell ref="A54:G54"/>
    <mergeCell ref="A46:I46"/>
    <mergeCell ref="A47:I47"/>
    <mergeCell ref="A48:I48"/>
    <mergeCell ref="A50:I51"/>
    <mergeCell ref="A52:G52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10.25390625" style="5" customWidth="1"/>
    <col min="4" max="4" width="14.75390625" style="2" customWidth="1"/>
    <col min="5" max="5" width="0.12890625" style="2" customWidth="1"/>
    <col min="6" max="6" width="10.875" style="2" customWidth="1"/>
    <col min="7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38" t="s">
        <v>302</v>
      </c>
      <c r="C2" s="238"/>
      <c r="D2" s="238"/>
      <c r="E2" s="121"/>
      <c r="F2" s="121"/>
      <c r="G2" s="121"/>
      <c r="H2" s="121"/>
      <c r="I2" s="121"/>
    </row>
    <row r="3" spans="1:9" s="3" customFormat="1" ht="10.5" customHeight="1">
      <c r="A3" s="121"/>
      <c r="B3" s="238" t="s">
        <v>186</v>
      </c>
      <c r="C3" s="238"/>
      <c r="D3" s="238"/>
      <c r="E3" s="121"/>
      <c r="F3" s="121"/>
      <c r="G3" s="121"/>
      <c r="H3" s="121"/>
      <c r="I3" s="121"/>
    </row>
    <row r="4" spans="1:9" s="3" customFormat="1" ht="10.5" customHeight="1">
      <c r="A4" s="1"/>
      <c r="B4" s="238" t="s">
        <v>12</v>
      </c>
      <c r="C4" s="238"/>
      <c r="D4" s="238"/>
      <c r="E4" s="121"/>
      <c r="F4" s="121"/>
      <c r="G4" s="121"/>
      <c r="H4" s="121"/>
      <c r="I4" s="121"/>
    </row>
    <row r="5" spans="1:9" s="3" customFormat="1" ht="10.5" customHeight="1">
      <c r="A5" s="1"/>
      <c r="B5" s="239" t="s">
        <v>306</v>
      </c>
      <c r="C5" s="239"/>
      <c r="D5" s="239"/>
      <c r="E5" s="121" t="s">
        <v>196</v>
      </c>
      <c r="F5" s="122" t="s">
        <v>199</v>
      </c>
      <c r="G5" s="122"/>
      <c r="H5" s="122"/>
      <c r="I5" s="122"/>
    </row>
    <row r="6" spans="1:4" s="3" customFormat="1" ht="52.5" customHeight="1">
      <c r="A6" s="1"/>
      <c r="B6" s="121"/>
      <c r="C6" s="121"/>
      <c r="D6" s="16"/>
    </row>
    <row r="7" spans="1:4" s="3" customFormat="1" ht="67.5" customHeight="1">
      <c r="A7" s="241" t="s">
        <v>276</v>
      </c>
      <c r="B7" s="241"/>
      <c r="C7" s="241"/>
      <c r="D7" s="241"/>
    </row>
    <row r="8" s="3" customFormat="1" ht="10.5" customHeight="1" thickBot="1">
      <c r="A8" s="1"/>
    </row>
    <row r="9" spans="1:7" ht="10.5" customHeight="1">
      <c r="A9" s="247" t="s">
        <v>21</v>
      </c>
      <c r="B9" s="243" t="s">
        <v>204</v>
      </c>
      <c r="C9" s="245" t="s">
        <v>23</v>
      </c>
      <c r="D9" s="242" t="s">
        <v>297</v>
      </c>
      <c r="F9" s="240" t="s">
        <v>293</v>
      </c>
      <c r="G9" s="240" t="s">
        <v>294</v>
      </c>
    </row>
    <row r="10" spans="1:7" ht="10.5" customHeight="1">
      <c r="A10" s="248"/>
      <c r="B10" s="240"/>
      <c r="C10" s="242"/>
      <c r="D10" s="242"/>
      <c r="F10" s="240"/>
      <c r="G10" s="240"/>
    </row>
    <row r="11" spans="1:7" ht="10.5" customHeight="1">
      <c r="A11" s="248"/>
      <c r="B11" s="240"/>
      <c r="C11" s="242"/>
      <c r="D11" s="242"/>
      <c r="F11" s="240"/>
      <c r="G11" s="240"/>
    </row>
    <row r="12" spans="1:7" ht="17.25" customHeight="1" thickBot="1">
      <c r="A12" s="249"/>
      <c r="B12" s="244"/>
      <c r="C12" s="246"/>
      <c r="D12" s="242"/>
      <c r="F12" s="240"/>
      <c r="G12" s="240"/>
    </row>
    <row r="13" spans="1:7" ht="16.5" customHeight="1">
      <c r="A13" s="153" t="s">
        <v>24</v>
      </c>
      <c r="B13" s="154" t="s">
        <v>201</v>
      </c>
      <c r="C13" s="155"/>
      <c r="D13" s="156">
        <f>D14+D15+D16+D17+D18</f>
        <v>594.1</v>
      </c>
      <c r="F13" s="197">
        <f>F14+F15+F18</f>
        <v>85</v>
      </c>
      <c r="G13" s="219">
        <f>D13+F13</f>
        <v>679.1</v>
      </c>
    </row>
    <row r="14" spans="1:7" ht="36" customHeight="1">
      <c r="A14" s="181" t="s">
        <v>269</v>
      </c>
      <c r="B14" s="157" t="s">
        <v>201</v>
      </c>
      <c r="C14" s="157" t="s">
        <v>138</v>
      </c>
      <c r="D14" s="158">
        <f>181.1+13</f>
        <v>194.1</v>
      </c>
      <c r="F14" s="183">
        <v>30.2</v>
      </c>
      <c r="G14" s="218">
        <f aca="true" t="shared" si="0" ref="G14:G48">D14+F14</f>
        <v>224.29999999999998</v>
      </c>
    </row>
    <row r="15" spans="1:7" ht="45.75" customHeight="1">
      <c r="A15" s="193" t="s">
        <v>220</v>
      </c>
      <c r="B15" s="159" t="s">
        <v>201</v>
      </c>
      <c r="C15" s="159" t="s">
        <v>144</v>
      </c>
      <c r="D15" s="160">
        <v>399</v>
      </c>
      <c r="F15" s="183">
        <v>54.8</v>
      </c>
      <c r="G15" s="218">
        <f t="shared" si="0"/>
        <v>453.8</v>
      </c>
    </row>
    <row r="16" spans="1:7" ht="27.75" customHeight="1">
      <c r="A16" s="161" t="s">
        <v>26</v>
      </c>
      <c r="B16" s="162" t="s">
        <v>201</v>
      </c>
      <c r="C16" s="162" t="s">
        <v>151</v>
      </c>
      <c r="D16" s="163"/>
      <c r="F16" s="183"/>
      <c r="G16" s="218">
        <f t="shared" si="0"/>
        <v>0</v>
      </c>
    </row>
    <row r="17" spans="1:7" ht="15.75" customHeight="1">
      <c r="A17" s="164" t="s">
        <v>27</v>
      </c>
      <c r="B17" s="162" t="s">
        <v>201</v>
      </c>
      <c r="C17" s="162" t="s">
        <v>154</v>
      </c>
      <c r="D17" s="163"/>
      <c r="F17" s="183"/>
      <c r="G17" s="218">
        <f t="shared" si="0"/>
        <v>0</v>
      </c>
    </row>
    <row r="18" spans="1:7" ht="23.25" customHeight="1">
      <c r="A18" s="161" t="s">
        <v>28</v>
      </c>
      <c r="B18" s="162" t="s">
        <v>201</v>
      </c>
      <c r="C18" s="162" t="s">
        <v>157</v>
      </c>
      <c r="D18" s="163">
        <v>1</v>
      </c>
      <c r="F18" s="183"/>
      <c r="G18" s="218">
        <f t="shared" si="0"/>
        <v>1</v>
      </c>
    </row>
    <row r="19" spans="1:7" ht="20.25" customHeight="1">
      <c r="A19" s="165" t="s">
        <v>104</v>
      </c>
      <c r="B19" s="166" t="s">
        <v>202</v>
      </c>
      <c r="C19" s="167"/>
      <c r="D19" s="156">
        <f>D20</f>
        <v>36.7</v>
      </c>
      <c r="F19" s="183"/>
      <c r="G19" s="219">
        <f t="shared" si="0"/>
        <v>36.7</v>
      </c>
    </row>
    <row r="20" spans="1:7" ht="15" customHeight="1">
      <c r="A20" s="164" t="s">
        <v>118</v>
      </c>
      <c r="B20" s="162" t="s">
        <v>202</v>
      </c>
      <c r="C20" s="162" t="s">
        <v>158</v>
      </c>
      <c r="D20" s="163">
        <v>36.7</v>
      </c>
      <c r="F20" s="183"/>
      <c r="G20" s="218">
        <f t="shared" si="0"/>
        <v>36.7</v>
      </c>
    </row>
    <row r="21" spans="1:7" ht="15.75" hidden="1">
      <c r="A21" s="161"/>
      <c r="B21" s="162"/>
      <c r="C21" s="162"/>
      <c r="D21" s="163"/>
      <c r="F21" s="183"/>
      <c r="G21" s="218">
        <f t="shared" si="0"/>
        <v>0</v>
      </c>
    </row>
    <row r="22" spans="1:7" s="8" customFormat="1" ht="22.5" customHeight="1">
      <c r="A22" s="165" t="s">
        <v>29</v>
      </c>
      <c r="B22" s="166" t="s">
        <v>203</v>
      </c>
      <c r="C22" s="167"/>
      <c r="D22" s="156">
        <f>D23</f>
        <v>0</v>
      </c>
      <c r="F22" s="197"/>
      <c r="G22" s="218">
        <f t="shared" si="0"/>
        <v>0</v>
      </c>
    </row>
    <row r="23" spans="1:7" ht="24.75" customHeight="1">
      <c r="A23" s="164" t="s">
        <v>58</v>
      </c>
      <c r="B23" s="162" t="s">
        <v>203</v>
      </c>
      <c r="C23" s="162" t="s">
        <v>189</v>
      </c>
      <c r="D23" s="163"/>
      <c r="F23" s="183"/>
      <c r="G23" s="218">
        <f t="shared" si="0"/>
        <v>0</v>
      </c>
    </row>
    <row r="24" spans="1:7" s="8" customFormat="1" ht="19.5" customHeight="1">
      <c r="A24" s="165" t="s">
        <v>30</v>
      </c>
      <c r="B24" s="166" t="s">
        <v>205</v>
      </c>
      <c r="C24" s="167"/>
      <c r="D24" s="156">
        <f>D25+D26+D27</f>
        <v>30</v>
      </c>
      <c r="F24" s="197">
        <f>F27</f>
        <v>15</v>
      </c>
      <c r="G24" s="218">
        <f t="shared" si="0"/>
        <v>45</v>
      </c>
    </row>
    <row r="25" spans="1:7" ht="21.75" customHeight="1">
      <c r="A25" s="161" t="s">
        <v>32</v>
      </c>
      <c r="B25" s="162" t="s">
        <v>205</v>
      </c>
      <c r="C25" s="162" t="s">
        <v>206</v>
      </c>
      <c r="D25" s="163"/>
      <c r="F25" s="183"/>
      <c r="G25" s="218">
        <f t="shared" si="0"/>
        <v>0</v>
      </c>
    </row>
    <row r="26" spans="1:7" ht="21" customHeight="1">
      <c r="A26" s="164" t="s">
        <v>33</v>
      </c>
      <c r="B26" s="162" t="s">
        <v>205</v>
      </c>
      <c r="C26" s="162" t="s">
        <v>207</v>
      </c>
      <c r="D26" s="163">
        <v>0</v>
      </c>
      <c r="F26" s="183"/>
      <c r="G26" s="218">
        <f t="shared" si="0"/>
        <v>0</v>
      </c>
    </row>
    <row r="27" spans="1:7" ht="15.75" customHeight="1">
      <c r="A27" s="161" t="s">
        <v>66</v>
      </c>
      <c r="B27" s="162" t="s">
        <v>205</v>
      </c>
      <c r="C27" s="162" t="s">
        <v>159</v>
      </c>
      <c r="D27" s="163">
        <v>30</v>
      </c>
      <c r="F27" s="183">
        <v>15</v>
      </c>
      <c r="G27" s="218">
        <f t="shared" si="0"/>
        <v>45</v>
      </c>
    </row>
    <row r="28" spans="1:7" ht="11.25" customHeight="1" hidden="1">
      <c r="A28" s="164" t="s">
        <v>35</v>
      </c>
      <c r="B28" s="162" t="s">
        <v>34</v>
      </c>
      <c r="C28" s="162">
        <v>2</v>
      </c>
      <c r="D28" s="163"/>
      <c r="F28" s="183"/>
      <c r="G28" s="218">
        <f t="shared" si="0"/>
        <v>0</v>
      </c>
    </row>
    <row r="29" spans="1:7" ht="12.75" customHeight="1" hidden="1">
      <c r="A29" s="164" t="s">
        <v>36</v>
      </c>
      <c r="B29" s="162" t="s">
        <v>34</v>
      </c>
      <c r="C29" s="162">
        <v>4</v>
      </c>
      <c r="D29" s="168"/>
      <c r="F29" s="183"/>
      <c r="G29" s="218">
        <f t="shared" si="0"/>
        <v>0</v>
      </c>
    </row>
    <row r="30" spans="1:7" s="8" customFormat="1" ht="15.75" hidden="1">
      <c r="A30" s="165" t="s">
        <v>37</v>
      </c>
      <c r="B30" s="166" t="s">
        <v>38</v>
      </c>
      <c r="C30" s="167"/>
      <c r="D30" s="156" t="e">
        <f>D31+D32+D33+#REF!+#REF!+#REF!+#REF!+#REF!</f>
        <v>#REF!</v>
      </c>
      <c r="F30" s="197"/>
      <c r="G30" s="218" t="e">
        <f t="shared" si="0"/>
        <v>#REF!</v>
      </c>
    </row>
    <row r="31" spans="1:7" ht="15.75" hidden="1">
      <c r="A31" s="164" t="s">
        <v>39</v>
      </c>
      <c r="B31" s="162" t="s">
        <v>38</v>
      </c>
      <c r="C31" s="162" t="s">
        <v>40</v>
      </c>
      <c r="D31" s="163">
        <v>0</v>
      </c>
      <c r="F31" s="183"/>
      <c r="G31" s="218">
        <f t="shared" si="0"/>
        <v>0</v>
      </c>
    </row>
    <row r="32" spans="1:7" ht="15.75" hidden="1">
      <c r="A32" s="164" t="s">
        <v>41</v>
      </c>
      <c r="B32" s="162" t="s">
        <v>38</v>
      </c>
      <c r="C32" s="162" t="s">
        <v>25</v>
      </c>
      <c r="D32" s="163"/>
      <c r="F32" s="183"/>
      <c r="G32" s="218">
        <f t="shared" si="0"/>
        <v>0</v>
      </c>
    </row>
    <row r="33" spans="1:7" ht="15.75" hidden="1">
      <c r="A33" s="164" t="s">
        <v>42</v>
      </c>
      <c r="B33" s="162" t="s">
        <v>38</v>
      </c>
      <c r="C33" s="162">
        <v>3</v>
      </c>
      <c r="D33" s="163"/>
      <c r="F33" s="183"/>
      <c r="G33" s="218">
        <f t="shared" si="0"/>
        <v>0</v>
      </c>
    </row>
    <row r="34" spans="1:7" s="8" customFormat="1" ht="24.75" customHeight="1">
      <c r="A34" s="165" t="s">
        <v>208</v>
      </c>
      <c r="B34" s="166" t="s">
        <v>209</v>
      </c>
      <c r="C34" s="167"/>
      <c r="D34" s="156">
        <f>D35</f>
        <v>695</v>
      </c>
      <c r="F34" s="197">
        <f>F35</f>
        <v>0</v>
      </c>
      <c r="G34" s="219">
        <f t="shared" si="0"/>
        <v>695</v>
      </c>
    </row>
    <row r="35" spans="1:7" ht="17.25" customHeight="1">
      <c r="A35" s="164" t="s">
        <v>44</v>
      </c>
      <c r="B35" s="162" t="s">
        <v>209</v>
      </c>
      <c r="C35" s="162" t="s">
        <v>161</v>
      </c>
      <c r="D35" s="163">
        <v>695</v>
      </c>
      <c r="F35" s="183"/>
      <c r="G35" s="218">
        <f t="shared" si="0"/>
        <v>695</v>
      </c>
    </row>
    <row r="36" spans="1:7" ht="15.75">
      <c r="A36" s="169" t="s">
        <v>45</v>
      </c>
      <c r="B36" s="166" t="s">
        <v>106</v>
      </c>
      <c r="C36" s="162"/>
      <c r="D36" s="156">
        <f>D37</f>
        <v>29.5</v>
      </c>
      <c r="F36" s="183"/>
      <c r="G36" s="219">
        <f t="shared" si="0"/>
        <v>29.5</v>
      </c>
    </row>
    <row r="37" spans="1:7" ht="15.75">
      <c r="A37" s="164" t="s">
        <v>46</v>
      </c>
      <c r="B37" s="162" t="s">
        <v>106</v>
      </c>
      <c r="C37" s="162" t="s">
        <v>164</v>
      </c>
      <c r="D37" s="163">
        <v>29.5</v>
      </c>
      <c r="F37" s="183"/>
      <c r="G37" s="218">
        <f t="shared" si="0"/>
        <v>29.5</v>
      </c>
    </row>
    <row r="38" spans="1:7" ht="19.5" customHeight="1">
      <c r="A38" s="164" t="s">
        <v>47</v>
      </c>
      <c r="B38" s="162" t="s">
        <v>106</v>
      </c>
      <c r="C38" s="162" t="s">
        <v>168</v>
      </c>
      <c r="D38" s="163"/>
      <c r="F38" s="183"/>
      <c r="G38" s="218">
        <f t="shared" si="0"/>
        <v>0</v>
      </c>
    </row>
    <row r="39" spans="1:7" ht="15.75">
      <c r="A39" s="164" t="s">
        <v>65</v>
      </c>
      <c r="B39" s="162" t="s">
        <v>106</v>
      </c>
      <c r="C39" s="162" t="s">
        <v>212</v>
      </c>
      <c r="D39" s="163">
        <v>0</v>
      </c>
      <c r="F39" s="183"/>
      <c r="G39" s="218">
        <f t="shared" si="0"/>
        <v>0</v>
      </c>
    </row>
    <row r="40" spans="1:7" ht="18.75" customHeight="1">
      <c r="A40" s="164" t="s">
        <v>48</v>
      </c>
      <c r="B40" s="162" t="s">
        <v>106</v>
      </c>
      <c r="C40" s="162" t="s">
        <v>213</v>
      </c>
      <c r="D40" s="163">
        <v>0</v>
      </c>
      <c r="F40" s="183"/>
      <c r="G40" s="218">
        <f t="shared" si="0"/>
        <v>0</v>
      </c>
    </row>
    <row r="41" spans="1:7" s="8" customFormat="1" ht="16.5" customHeight="1">
      <c r="A41" s="165" t="s">
        <v>64</v>
      </c>
      <c r="B41" s="166" t="s">
        <v>210</v>
      </c>
      <c r="C41" s="167"/>
      <c r="D41" s="156">
        <f>D42</f>
        <v>10</v>
      </c>
      <c r="F41" s="197"/>
      <c r="G41" s="219">
        <f t="shared" si="0"/>
        <v>10</v>
      </c>
    </row>
    <row r="42" spans="1:7" ht="15.75" customHeight="1">
      <c r="A42" s="164" t="s">
        <v>211</v>
      </c>
      <c r="B42" s="162" t="s">
        <v>210</v>
      </c>
      <c r="C42" s="162" t="s">
        <v>163</v>
      </c>
      <c r="D42" s="163">
        <v>10</v>
      </c>
      <c r="F42" s="183"/>
      <c r="G42" s="218">
        <f t="shared" si="0"/>
        <v>10</v>
      </c>
    </row>
    <row r="43" spans="1:7" ht="0.75" customHeight="1" hidden="1">
      <c r="A43" s="161"/>
      <c r="B43" s="162"/>
      <c r="C43" s="162"/>
      <c r="D43" s="170">
        <v>0</v>
      </c>
      <c r="F43" s="183"/>
      <c r="G43" s="218">
        <f t="shared" si="0"/>
        <v>0</v>
      </c>
    </row>
    <row r="44" spans="1:7" ht="13.5" customHeight="1" hidden="1">
      <c r="A44" s="161"/>
      <c r="B44" s="162"/>
      <c r="C44" s="162"/>
      <c r="D44" s="171">
        <v>0</v>
      </c>
      <c r="F44" s="183"/>
      <c r="G44" s="218">
        <f t="shared" si="0"/>
        <v>0</v>
      </c>
    </row>
    <row r="45" spans="1:7" ht="15.75" hidden="1">
      <c r="A45" s="161" t="s">
        <v>54</v>
      </c>
      <c r="B45" s="162" t="s">
        <v>53</v>
      </c>
      <c r="C45" s="162"/>
      <c r="D45" s="171"/>
      <c r="F45" s="183"/>
      <c r="G45" s="218">
        <f t="shared" si="0"/>
        <v>0</v>
      </c>
    </row>
    <row r="46" spans="1:7" s="8" customFormat="1" ht="15.75" hidden="1">
      <c r="A46" s="165" t="s">
        <v>56</v>
      </c>
      <c r="B46" s="166">
        <v>0</v>
      </c>
      <c r="C46" s="166">
        <v>0</v>
      </c>
      <c r="D46" s="172">
        <f>D13+D19+D22+D24+D34+D36+D41</f>
        <v>1395.3000000000002</v>
      </c>
      <c r="F46" s="197"/>
      <c r="G46" s="218">
        <f t="shared" si="0"/>
        <v>1395.3000000000002</v>
      </c>
    </row>
    <row r="47" spans="1:7" ht="0.75" customHeight="1" hidden="1">
      <c r="A47" s="173" t="s">
        <v>55</v>
      </c>
      <c r="B47" s="174"/>
      <c r="C47" s="175"/>
      <c r="D47" s="176"/>
      <c r="F47" s="183"/>
      <c r="G47" s="218">
        <f t="shared" si="0"/>
        <v>0</v>
      </c>
    </row>
    <row r="48" spans="1:7" s="8" customFormat="1" ht="26.25" customHeight="1" thickBot="1">
      <c r="A48" s="177" t="s">
        <v>57</v>
      </c>
      <c r="B48" s="178"/>
      <c r="C48" s="179"/>
      <c r="D48" s="180">
        <f>D41+D36+D34+D24+D22+D19+D13</f>
        <v>1395.3000000000002</v>
      </c>
      <c r="F48" s="197">
        <f>F13+F22+F24+F34+F36+F41</f>
        <v>100</v>
      </c>
      <c r="G48" s="219">
        <f t="shared" si="0"/>
        <v>1495.3000000000002</v>
      </c>
    </row>
  </sheetData>
  <sheetProtection/>
  <mergeCells count="11">
    <mergeCell ref="F9:F12"/>
    <mergeCell ref="G9:G12"/>
    <mergeCell ref="A7:D7"/>
    <mergeCell ref="D9:D12"/>
    <mergeCell ref="B9:B12"/>
    <mergeCell ref="C9:C12"/>
    <mergeCell ref="A9:A12"/>
    <mergeCell ref="B2:D2"/>
    <mergeCell ref="B3:D3"/>
    <mergeCell ref="B4:D4"/>
    <mergeCell ref="B5:D5"/>
  </mergeCells>
  <printOptions/>
  <pageMargins left="0.69" right="0" top="0.5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">
      <selection activeCell="I89" sqref="I89"/>
    </sheetView>
  </sheetViews>
  <sheetFormatPr defaultColWidth="9.00390625" defaultRowHeight="12.75"/>
  <cols>
    <col min="1" max="1" width="49.00390625" style="2" customWidth="1"/>
    <col min="2" max="2" width="6.375" style="5" customWidth="1"/>
    <col min="3" max="3" width="8.125" style="5" customWidth="1"/>
    <col min="4" max="4" width="10.6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16384" width="9.125" style="2" customWidth="1"/>
  </cols>
  <sheetData>
    <row r="1" spans="1:8" ht="12.75" customHeight="1">
      <c r="A1" s="250" t="s">
        <v>185</v>
      </c>
      <c r="B1" s="250"/>
      <c r="C1" s="250"/>
      <c r="D1" s="250"/>
      <c r="E1" s="250"/>
      <c r="F1" s="250"/>
      <c r="G1" s="250"/>
      <c r="H1" s="250"/>
    </row>
    <row r="2" spans="1:8" ht="12.75" customHeight="1">
      <c r="A2" s="250" t="s">
        <v>186</v>
      </c>
      <c r="B2" s="250"/>
      <c r="C2" s="250"/>
      <c r="D2" s="250"/>
      <c r="E2" s="250"/>
      <c r="F2" s="250"/>
      <c r="G2" s="250"/>
      <c r="H2" s="250"/>
    </row>
    <row r="3" spans="1:8" ht="12.75" customHeight="1">
      <c r="A3" s="250" t="s">
        <v>12</v>
      </c>
      <c r="B3" s="250"/>
      <c r="C3" s="250"/>
      <c r="D3" s="250"/>
      <c r="E3" s="250"/>
      <c r="F3" s="250"/>
      <c r="G3" s="250"/>
      <c r="H3" s="250"/>
    </row>
    <row r="4" spans="4:8" ht="12.75" customHeight="1">
      <c r="D4" s="238" t="s">
        <v>307</v>
      </c>
      <c r="E4" s="238"/>
      <c r="F4" s="238"/>
      <c r="G4" s="238"/>
      <c r="H4" s="238"/>
    </row>
    <row r="5" spans="5:7" ht="3.75" customHeight="1" hidden="1">
      <c r="E5" s="2"/>
      <c r="F5" s="2"/>
      <c r="G5" s="2"/>
    </row>
    <row r="6" spans="1:8" ht="57" customHeight="1">
      <c r="A6" s="241" t="s">
        <v>279</v>
      </c>
      <c r="B6" s="241"/>
      <c r="C6" s="241"/>
      <c r="D6" s="241"/>
      <c r="E6" s="241"/>
      <c r="F6" s="241"/>
      <c r="G6" s="241"/>
      <c r="H6" s="241"/>
    </row>
    <row r="7" spans="1:8" ht="12" thickBot="1">
      <c r="A7" s="18" t="s">
        <v>61</v>
      </c>
      <c r="H7" s="2" t="s">
        <v>20</v>
      </c>
    </row>
    <row r="8" spans="1:10" ht="30.75" customHeight="1" thickBot="1">
      <c r="A8" s="29" t="s">
        <v>21</v>
      </c>
      <c r="B8" s="30" t="s">
        <v>22</v>
      </c>
      <c r="C8" s="30" t="s">
        <v>23</v>
      </c>
      <c r="D8" s="30" t="s">
        <v>62</v>
      </c>
      <c r="E8" s="30" t="s">
        <v>50</v>
      </c>
      <c r="F8" s="65" t="s">
        <v>143</v>
      </c>
      <c r="G8" s="65" t="s">
        <v>142</v>
      </c>
      <c r="H8" s="198" t="s">
        <v>298</v>
      </c>
      <c r="I8" s="183" t="s">
        <v>299</v>
      </c>
      <c r="J8" s="216" t="s">
        <v>296</v>
      </c>
    </row>
    <row r="9" spans="1:10" s="8" customFormat="1" ht="12.75" customHeight="1">
      <c r="A9" s="47" t="s">
        <v>24</v>
      </c>
      <c r="B9" s="6" t="s">
        <v>201</v>
      </c>
      <c r="C9" s="7"/>
      <c r="D9" s="7"/>
      <c r="E9" s="7"/>
      <c r="F9" s="28"/>
      <c r="G9" s="28"/>
      <c r="H9" s="199">
        <f>H10+H12</f>
        <v>594.1</v>
      </c>
      <c r="I9" s="197">
        <f>I10+I12+I11</f>
        <v>85</v>
      </c>
      <c r="J9" s="220">
        <f>H9+I9</f>
        <v>679.1</v>
      </c>
    </row>
    <row r="10" spans="1:10" s="8" customFormat="1" ht="12.75" customHeight="1">
      <c r="A10" s="47" t="s">
        <v>214</v>
      </c>
      <c r="B10" s="53" t="s">
        <v>80</v>
      </c>
      <c r="C10" s="7"/>
      <c r="D10" s="7"/>
      <c r="E10" s="7"/>
      <c r="F10" s="28"/>
      <c r="G10" s="28"/>
      <c r="H10" s="199">
        <f>H19+H28</f>
        <v>289</v>
      </c>
      <c r="I10" s="197"/>
      <c r="J10" s="220">
        <f aca="true" t="shared" si="0" ref="J10:J73">H10+I10</f>
        <v>289</v>
      </c>
    </row>
    <row r="11" spans="1:10" s="8" customFormat="1" ht="12.75" customHeight="1">
      <c r="A11" s="47" t="s">
        <v>266</v>
      </c>
      <c r="B11" s="53" t="s">
        <v>267</v>
      </c>
      <c r="C11" s="7"/>
      <c r="D11" s="7"/>
      <c r="E11" s="7"/>
      <c r="F11" s="28"/>
      <c r="G11" s="28"/>
      <c r="H11" s="199"/>
      <c r="I11" s="197"/>
      <c r="J11" s="220">
        <f t="shared" si="0"/>
        <v>0</v>
      </c>
    </row>
    <row r="12" spans="1:10" s="8" customFormat="1" ht="12.75" customHeight="1">
      <c r="A12" s="47" t="s">
        <v>240</v>
      </c>
      <c r="B12" s="53" t="s">
        <v>218</v>
      </c>
      <c r="C12" s="7"/>
      <c r="D12" s="7"/>
      <c r="E12" s="7"/>
      <c r="F12" s="28"/>
      <c r="G12" s="28"/>
      <c r="H12" s="199">
        <f>H18+H27+H35+H44+H56+H57</f>
        <v>305.1</v>
      </c>
      <c r="I12" s="197">
        <f>I33+I18+I27</f>
        <v>85</v>
      </c>
      <c r="J12" s="220">
        <f t="shared" si="0"/>
        <v>390.1</v>
      </c>
    </row>
    <row r="13" spans="1:10" s="8" customFormat="1" ht="23.25" customHeight="1">
      <c r="A13" s="62" t="s">
        <v>269</v>
      </c>
      <c r="B13" s="56" t="s">
        <v>201</v>
      </c>
      <c r="C13" s="14" t="s">
        <v>138</v>
      </c>
      <c r="D13" s="7"/>
      <c r="E13" s="7"/>
      <c r="F13" s="28"/>
      <c r="G13" s="28"/>
      <c r="H13" s="199">
        <f>H14</f>
        <v>194.1</v>
      </c>
      <c r="I13" s="197">
        <f>I14</f>
        <v>30.2</v>
      </c>
      <c r="J13" s="220">
        <f t="shared" si="0"/>
        <v>224.29999999999998</v>
      </c>
    </row>
    <row r="14" spans="1:10" s="8" customFormat="1" ht="17.25" customHeight="1">
      <c r="A14" s="46" t="s">
        <v>217</v>
      </c>
      <c r="B14" s="56" t="s">
        <v>201</v>
      </c>
      <c r="C14" s="14" t="s">
        <v>138</v>
      </c>
      <c r="D14" s="10" t="s">
        <v>216</v>
      </c>
      <c r="E14" s="7"/>
      <c r="F14" s="28"/>
      <c r="G14" s="28"/>
      <c r="H14" s="199">
        <f>H15</f>
        <v>194.1</v>
      </c>
      <c r="I14" s="197">
        <f>I15</f>
        <v>30.2</v>
      </c>
      <c r="J14" s="220">
        <f t="shared" si="0"/>
        <v>224.29999999999998</v>
      </c>
    </row>
    <row r="15" spans="1:10" ht="12.75" customHeight="1">
      <c r="A15" s="43" t="s">
        <v>108</v>
      </c>
      <c r="B15" s="56" t="s">
        <v>201</v>
      </c>
      <c r="C15" s="14" t="s">
        <v>138</v>
      </c>
      <c r="D15" s="12" t="s">
        <v>219</v>
      </c>
      <c r="E15" s="12"/>
      <c r="F15" s="12"/>
      <c r="G15" s="12"/>
      <c r="H15" s="200">
        <f>H16</f>
        <v>194.1</v>
      </c>
      <c r="I15" s="183">
        <f>I16</f>
        <v>30.2</v>
      </c>
      <c r="J15" s="220">
        <f t="shared" si="0"/>
        <v>224.29999999999998</v>
      </c>
    </row>
    <row r="16" spans="1:10" ht="43.5" customHeight="1">
      <c r="A16" s="64" t="s">
        <v>139</v>
      </c>
      <c r="B16" s="56" t="s">
        <v>201</v>
      </c>
      <c r="C16" s="14" t="s">
        <v>138</v>
      </c>
      <c r="D16" s="12" t="s">
        <v>219</v>
      </c>
      <c r="E16" s="10" t="s">
        <v>137</v>
      </c>
      <c r="F16" s="10"/>
      <c r="G16" s="10"/>
      <c r="H16" s="201">
        <f>H17</f>
        <v>194.1</v>
      </c>
      <c r="I16" s="183">
        <f>I17</f>
        <v>30.2</v>
      </c>
      <c r="J16" s="220">
        <f t="shared" si="0"/>
        <v>224.29999999999998</v>
      </c>
    </row>
    <row r="17" spans="1:10" ht="29.25" customHeight="1">
      <c r="A17" s="64" t="s">
        <v>140</v>
      </c>
      <c r="B17" s="56" t="s">
        <v>201</v>
      </c>
      <c r="C17" s="14" t="s">
        <v>138</v>
      </c>
      <c r="D17" s="12" t="s">
        <v>219</v>
      </c>
      <c r="E17" s="10" t="s">
        <v>95</v>
      </c>
      <c r="F17" s="10"/>
      <c r="G17" s="10"/>
      <c r="H17" s="201">
        <f>H18+H19</f>
        <v>194.1</v>
      </c>
      <c r="I17" s="183">
        <f>I18+I19</f>
        <v>30.2</v>
      </c>
      <c r="J17" s="220">
        <f>H17+I17</f>
        <v>224.29999999999998</v>
      </c>
    </row>
    <row r="18" spans="1:10" ht="18.75" customHeight="1">
      <c r="A18" s="49" t="s">
        <v>240</v>
      </c>
      <c r="B18" s="56" t="s">
        <v>201</v>
      </c>
      <c r="C18" s="14" t="s">
        <v>138</v>
      </c>
      <c r="D18" s="12" t="s">
        <v>219</v>
      </c>
      <c r="E18" s="10" t="s">
        <v>95</v>
      </c>
      <c r="F18" s="10"/>
      <c r="G18" s="10" t="s">
        <v>218</v>
      </c>
      <c r="H18" s="201">
        <v>40</v>
      </c>
      <c r="I18" s="183">
        <f>I20+I21</f>
        <v>30.2</v>
      </c>
      <c r="J18" s="220">
        <f t="shared" si="0"/>
        <v>70.2</v>
      </c>
    </row>
    <row r="19" spans="1:10" ht="14.25" customHeight="1">
      <c r="A19" s="49" t="s">
        <v>214</v>
      </c>
      <c r="B19" s="56" t="s">
        <v>201</v>
      </c>
      <c r="C19" s="14" t="s">
        <v>138</v>
      </c>
      <c r="D19" s="12" t="s">
        <v>219</v>
      </c>
      <c r="E19" s="10" t="s">
        <v>95</v>
      </c>
      <c r="F19" s="10"/>
      <c r="G19" s="10" t="s">
        <v>80</v>
      </c>
      <c r="H19" s="201">
        <f>141.1+13</f>
        <v>154.1</v>
      </c>
      <c r="I19" s="183"/>
      <c r="J19" s="220">
        <f t="shared" si="0"/>
        <v>154.1</v>
      </c>
    </row>
    <row r="20" spans="1:10" ht="18.75" customHeight="1">
      <c r="A20" s="2" t="s">
        <v>228</v>
      </c>
      <c r="B20" s="56" t="s">
        <v>201</v>
      </c>
      <c r="C20" s="14" t="s">
        <v>138</v>
      </c>
      <c r="D20" s="12" t="s">
        <v>219</v>
      </c>
      <c r="E20" s="10" t="s">
        <v>141</v>
      </c>
      <c r="F20" s="10"/>
      <c r="G20" s="10"/>
      <c r="H20" s="201">
        <f>139.1+10</f>
        <v>149.1</v>
      </c>
      <c r="I20" s="183">
        <v>23.2</v>
      </c>
      <c r="J20" s="220">
        <f t="shared" si="0"/>
        <v>172.29999999999998</v>
      </c>
    </row>
    <row r="21" spans="1:10" ht="35.25" customHeight="1">
      <c r="A21" s="49" t="s">
        <v>226</v>
      </c>
      <c r="B21" s="56" t="s">
        <v>201</v>
      </c>
      <c r="C21" s="14" t="s">
        <v>138</v>
      </c>
      <c r="D21" s="12" t="s">
        <v>219</v>
      </c>
      <c r="E21" s="10" t="s">
        <v>227</v>
      </c>
      <c r="F21" s="10"/>
      <c r="G21" s="10"/>
      <c r="H21" s="201">
        <f>42+3</f>
        <v>45</v>
      </c>
      <c r="I21" s="183">
        <v>7</v>
      </c>
      <c r="J21" s="220">
        <f t="shared" si="0"/>
        <v>52</v>
      </c>
    </row>
    <row r="22" spans="1:10" ht="39.75" customHeight="1">
      <c r="A22" s="63" t="s">
        <v>220</v>
      </c>
      <c r="B22" s="52" t="s">
        <v>201</v>
      </c>
      <c r="C22" s="9" t="s">
        <v>144</v>
      </c>
      <c r="D22" s="10"/>
      <c r="E22" s="10"/>
      <c r="F22" s="10"/>
      <c r="G22" s="10"/>
      <c r="H22" s="200">
        <f>H23</f>
        <v>399</v>
      </c>
      <c r="I22" s="183">
        <f>I23</f>
        <v>54.8</v>
      </c>
      <c r="J22" s="220">
        <f t="shared" si="0"/>
        <v>453.8</v>
      </c>
    </row>
    <row r="23" spans="1:10" ht="17.25" customHeight="1">
      <c r="A23" s="46" t="s">
        <v>217</v>
      </c>
      <c r="B23" s="52" t="s">
        <v>201</v>
      </c>
      <c r="C23" s="9" t="s">
        <v>144</v>
      </c>
      <c r="D23" s="10" t="s">
        <v>216</v>
      </c>
      <c r="E23" s="10"/>
      <c r="F23" s="10"/>
      <c r="G23" s="10"/>
      <c r="H23" s="200">
        <f>H24</f>
        <v>399</v>
      </c>
      <c r="I23" s="183">
        <f>I24</f>
        <v>54.8</v>
      </c>
      <c r="J23" s="220">
        <f t="shared" si="0"/>
        <v>453.8</v>
      </c>
    </row>
    <row r="24" spans="1:10" ht="15.75" customHeight="1">
      <c r="A24" s="43" t="s">
        <v>51</v>
      </c>
      <c r="B24" s="52" t="s">
        <v>201</v>
      </c>
      <c r="C24" s="9" t="s">
        <v>144</v>
      </c>
      <c r="D24" s="9" t="s">
        <v>221</v>
      </c>
      <c r="E24" s="12"/>
      <c r="F24" s="12"/>
      <c r="G24" s="12"/>
      <c r="H24" s="200">
        <f>H25+H32+H38</f>
        <v>399</v>
      </c>
      <c r="I24" s="183">
        <f>I25+I31</f>
        <v>54.8</v>
      </c>
      <c r="J24" s="220">
        <f t="shared" si="0"/>
        <v>453.8</v>
      </c>
    </row>
    <row r="25" spans="1:10" ht="43.5" customHeight="1">
      <c r="A25" s="64" t="s">
        <v>139</v>
      </c>
      <c r="B25" s="52" t="s">
        <v>201</v>
      </c>
      <c r="C25" s="9" t="s">
        <v>144</v>
      </c>
      <c r="D25" s="9" t="s">
        <v>221</v>
      </c>
      <c r="E25" s="10" t="s">
        <v>137</v>
      </c>
      <c r="F25" s="12"/>
      <c r="G25" s="12"/>
      <c r="H25" s="200">
        <f>H26</f>
        <v>175.60000000000002</v>
      </c>
      <c r="I25" s="183">
        <f>I26</f>
        <v>31.2</v>
      </c>
      <c r="J25" s="220">
        <f t="shared" si="0"/>
        <v>206.8</v>
      </c>
    </row>
    <row r="26" spans="1:10" ht="21" customHeight="1">
      <c r="A26" s="64" t="s">
        <v>140</v>
      </c>
      <c r="B26" s="52" t="s">
        <v>201</v>
      </c>
      <c r="C26" s="9" t="s">
        <v>144</v>
      </c>
      <c r="D26" s="9" t="s">
        <v>221</v>
      </c>
      <c r="E26" s="10" t="s">
        <v>95</v>
      </c>
      <c r="F26" s="12"/>
      <c r="G26" s="12"/>
      <c r="H26" s="200">
        <f>H27+H28</f>
        <v>175.60000000000002</v>
      </c>
      <c r="I26" s="183">
        <f>I27</f>
        <v>31.2</v>
      </c>
      <c r="J26" s="220">
        <f t="shared" si="0"/>
        <v>206.8</v>
      </c>
    </row>
    <row r="27" spans="1:10" ht="16.5" customHeight="1">
      <c r="A27" s="49" t="s">
        <v>240</v>
      </c>
      <c r="B27" s="52" t="s">
        <v>201</v>
      </c>
      <c r="C27" s="9" t="s">
        <v>144</v>
      </c>
      <c r="D27" s="9" t="s">
        <v>221</v>
      </c>
      <c r="E27" s="10" t="s">
        <v>95</v>
      </c>
      <c r="F27" s="12"/>
      <c r="G27" s="12" t="s">
        <v>218</v>
      </c>
      <c r="H27" s="200">
        <v>40.7</v>
      </c>
      <c r="I27" s="183">
        <f>I29+I30</f>
        <v>31.2</v>
      </c>
      <c r="J27" s="220">
        <f t="shared" si="0"/>
        <v>71.9</v>
      </c>
    </row>
    <row r="28" spans="1:10" ht="16.5" customHeight="1">
      <c r="A28" s="49" t="s">
        <v>214</v>
      </c>
      <c r="B28" s="52" t="s">
        <v>201</v>
      </c>
      <c r="C28" s="9" t="s">
        <v>144</v>
      </c>
      <c r="D28" s="9" t="s">
        <v>221</v>
      </c>
      <c r="E28" s="10" t="s">
        <v>95</v>
      </c>
      <c r="F28" s="12"/>
      <c r="G28" s="12" t="s">
        <v>80</v>
      </c>
      <c r="H28" s="200">
        <f>121.9+13</f>
        <v>134.9</v>
      </c>
      <c r="I28" s="183"/>
      <c r="J28" s="220">
        <f t="shared" si="0"/>
        <v>134.9</v>
      </c>
    </row>
    <row r="29" spans="1:10" ht="16.5" customHeight="1">
      <c r="A29" s="2" t="s">
        <v>228</v>
      </c>
      <c r="B29" s="52" t="s">
        <v>201</v>
      </c>
      <c r="C29" s="9" t="s">
        <v>144</v>
      </c>
      <c r="D29" s="9" t="s">
        <v>221</v>
      </c>
      <c r="E29" s="10" t="s">
        <v>141</v>
      </c>
      <c r="F29" s="12"/>
      <c r="G29" s="12"/>
      <c r="H29" s="200">
        <f>124.9+10</f>
        <v>134.9</v>
      </c>
      <c r="I29" s="183">
        <v>24</v>
      </c>
      <c r="J29" s="220">
        <f t="shared" si="0"/>
        <v>158.9</v>
      </c>
    </row>
    <row r="30" spans="1:10" ht="35.25" customHeight="1">
      <c r="A30" s="49" t="s">
        <v>226</v>
      </c>
      <c r="B30" s="52" t="s">
        <v>201</v>
      </c>
      <c r="C30" s="9" t="s">
        <v>144</v>
      </c>
      <c r="D30" s="9" t="s">
        <v>221</v>
      </c>
      <c r="E30" s="10" t="s">
        <v>227</v>
      </c>
      <c r="F30" s="12"/>
      <c r="G30" s="12"/>
      <c r="H30" s="200">
        <f>37.7+3</f>
        <v>40.7</v>
      </c>
      <c r="I30" s="183">
        <v>7.2</v>
      </c>
      <c r="J30" s="220">
        <f t="shared" si="0"/>
        <v>47.900000000000006</v>
      </c>
    </row>
    <row r="31" spans="1:10" ht="22.5" customHeight="1">
      <c r="A31" s="49" t="s">
        <v>222</v>
      </c>
      <c r="B31" s="52" t="s">
        <v>201</v>
      </c>
      <c r="C31" s="9" t="s">
        <v>144</v>
      </c>
      <c r="D31" s="9" t="s">
        <v>221</v>
      </c>
      <c r="E31" s="10" t="s">
        <v>223</v>
      </c>
      <c r="F31" s="12"/>
      <c r="G31" s="12"/>
      <c r="H31" s="200">
        <f>H32</f>
        <v>223.4</v>
      </c>
      <c r="I31" s="183">
        <f>I32</f>
        <v>23.6</v>
      </c>
      <c r="J31" s="220">
        <f t="shared" si="0"/>
        <v>247</v>
      </c>
    </row>
    <row r="32" spans="1:10" ht="24.75" customHeight="1">
      <c r="A32" s="46" t="s">
        <v>7</v>
      </c>
      <c r="B32" s="52" t="s">
        <v>201</v>
      </c>
      <c r="C32" s="9" t="s">
        <v>144</v>
      </c>
      <c r="D32" s="9" t="s">
        <v>221</v>
      </c>
      <c r="E32" s="12" t="s">
        <v>147</v>
      </c>
      <c r="F32" s="12"/>
      <c r="G32" s="12"/>
      <c r="H32" s="200">
        <f>H35</f>
        <v>223.4</v>
      </c>
      <c r="I32" s="183">
        <f>I33</f>
        <v>23.6</v>
      </c>
      <c r="J32" s="220">
        <f t="shared" si="0"/>
        <v>247</v>
      </c>
    </row>
    <row r="33" spans="1:10" ht="18.75" customHeight="1">
      <c r="A33" s="49" t="s">
        <v>240</v>
      </c>
      <c r="B33" s="52" t="s">
        <v>201</v>
      </c>
      <c r="C33" s="9" t="s">
        <v>144</v>
      </c>
      <c r="D33" s="9" t="s">
        <v>221</v>
      </c>
      <c r="E33" s="12" t="s">
        <v>147</v>
      </c>
      <c r="F33" s="12"/>
      <c r="G33" s="12" t="s">
        <v>218</v>
      </c>
      <c r="H33" s="200">
        <v>200.5</v>
      </c>
      <c r="I33" s="183">
        <f>I35</f>
        <v>23.6</v>
      </c>
      <c r="J33" s="220">
        <f t="shared" si="0"/>
        <v>224.1</v>
      </c>
    </row>
    <row r="34" spans="1:10" ht="18.75" customHeight="1">
      <c r="A34" s="49" t="s">
        <v>214</v>
      </c>
      <c r="B34" s="52" t="s">
        <v>201</v>
      </c>
      <c r="C34" s="9" t="s">
        <v>144</v>
      </c>
      <c r="D34" s="9" t="s">
        <v>221</v>
      </c>
      <c r="E34" s="12" t="s">
        <v>147</v>
      </c>
      <c r="F34" s="12"/>
      <c r="G34" s="12" t="s">
        <v>80</v>
      </c>
      <c r="H34" s="200">
        <v>22.9</v>
      </c>
      <c r="I34" s="183"/>
      <c r="J34" s="220">
        <f t="shared" si="0"/>
        <v>22.9</v>
      </c>
    </row>
    <row r="35" spans="1:10" ht="22.5" customHeight="1">
      <c r="A35" s="46" t="s">
        <v>4</v>
      </c>
      <c r="B35" s="52" t="s">
        <v>201</v>
      </c>
      <c r="C35" s="9" t="s">
        <v>144</v>
      </c>
      <c r="D35" s="9" t="s">
        <v>221</v>
      </c>
      <c r="E35" s="12" t="s">
        <v>148</v>
      </c>
      <c r="F35" s="12"/>
      <c r="G35" s="12"/>
      <c r="H35" s="200">
        <v>223.4</v>
      </c>
      <c r="I35" s="183">
        <v>23.6</v>
      </c>
      <c r="J35" s="220">
        <f t="shared" si="0"/>
        <v>247</v>
      </c>
    </row>
    <row r="36" spans="1:10" ht="13.5" customHeight="1">
      <c r="A36" s="49" t="s">
        <v>224</v>
      </c>
      <c r="B36" s="52" t="s">
        <v>201</v>
      </c>
      <c r="C36" s="9" t="s">
        <v>144</v>
      </c>
      <c r="D36" s="9" t="s">
        <v>221</v>
      </c>
      <c r="E36" s="12" t="s">
        <v>225</v>
      </c>
      <c r="F36" s="12"/>
      <c r="G36" s="12"/>
      <c r="H36" s="200"/>
      <c r="I36" s="183"/>
      <c r="J36" s="220">
        <f t="shared" si="0"/>
        <v>0</v>
      </c>
    </row>
    <row r="37" spans="1:10" ht="17.25" customHeight="1">
      <c r="A37" s="46" t="s">
        <v>145</v>
      </c>
      <c r="B37" s="52" t="s">
        <v>201</v>
      </c>
      <c r="C37" s="9" t="s">
        <v>144</v>
      </c>
      <c r="D37" s="9" t="s">
        <v>221</v>
      </c>
      <c r="E37" s="12" t="s">
        <v>149</v>
      </c>
      <c r="F37" s="12"/>
      <c r="G37" s="12"/>
      <c r="H37" s="200"/>
      <c r="I37" s="183"/>
      <c r="J37" s="220">
        <f t="shared" si="0"/>
        <v>0</v>
      </c>
    </row>
    <row r="38" spans="1:10" ht="21.75" customHeight="1">
      <c r="A38" s="46" t="s">
        <v>146</v>
      </c>
      <c r="B38" s="52" t="s">
        <v>201</v>
      </c>
      <c r="C38" s="9" t="s">
        <v>144</v>
      </c>
      <c r="D38" s="9" t="s">
        <v>221</v>
      </c>
      <c r="E38" s="12" t="s">
        <v>150</v>
      </c>
      <c r="F38" s="12"/>
      <c r="G38" s="12"/>
      <c r="H38" s="200"/>
      <c r="I38" s="183"/>
      <c r="J38" s="220">
        <f t="shared" si="0"/>
        <v>0</v>
      </c>
    </row>
    <row r="39" spans="1:10" ht="15" customHeight="1">
      <c r="A39" s="49" t="s">
        <v>240</v>
      </c>
      <c r="B39" s="52" t="s">
        <v>201</v>
      </c>
      <c r="C39" s="9" t="s">
        <v>144</v>
      </c>
      <c r="D39" s="9" t="s">
        <v>221</v>
      </c>
      <c r="E39" s="12" t="s">
        <v>150</v>
      </c>
      <c r="F39" s="12"/>
      <c r="G39" s="12" t="s">
        <v>218</v>
      </c>
      <c r="H39" s="200"/>
      <c r="I39" s="183"/>
      <c r="J39" s="220">
        <f t="shared" si="0"/>
        <v>0</v>
      </c>
    </row>
    <row r="40" spans="1:10" ht="14.25" customHeight="1">
      <c r="A40" s="66" t="s">
        <v>27</v>
      </c>
      <c r="B40" s="52" t="s">
        <v>201</v>
      </c>
      <c r="C40" s="12" t="s">
        <v>154</v>
      </c>
      <c r="D40" s="10"/>
      <c r="E40" s="10"/>
      <c r="F40" s="10"/>
      <c r="G40" s="10"/>
      <c r="H40" s="202">
        <f>H41</f>
        <v>0</v>
      </c>
      <c r="I40" s="183"/>
      <c r="J40" s="220">
        <f t="shared" si="0"/>
        <v>0</v>
      </c>
    </row>
    <row r="41" spans="1:10" ht="15.75" customHeight="1">
      <c r="A41" s="46" t="s">
        <v>217</v>
      </c>
      <c r="B41" s="52" t="s">
        <v>201</v>
      </c>
      <c r="C41" s="12" t="s">
        <v>154</v>
      </c>
      <c r="D41" s="9" t="s">
        <v>230</v>
      </c>
      <c r="E41" s="10"/>
      <c r="F41" s="10"/>
      <c r="G41" s="10"/>
      <c r="H41" s="202">
        <f>H42</f>
        <v>0</v>
      </c>
      <c r="I41" s="183"/>
      <c r="J41" s="220">
        <f t="shared" si="0"/>
        <v>0</v>
      </c>
    </row>
    <row r="42" spans="1:10" ht="30.75" customHeight="1">
      <c r="A42" s="50" t="s">
        <v>155</v>
      </c>
      <c r="B42" s="52" t="s">
        <v>201</v>
      </c>
      <c r="C42" s="12" t="s">
        <v>154</v>
      </c>
      <c r="D42" s="9" t="s">
        <v>230</v>
      </c>
      <c r="E42" s="11"/>
      <c r="F42" s="11"/>
      <c r="G42" s="11"/>
      <c r="H42" s="202">
        <f>H43</f>
        <v>0</v>
      </c>
      <c r="I42" s="183"/>
      <c r="J42" s="220">
        <f t="shared" si="0"/>
        <v>0</v>
      </c>
    </row>
    <row r="43" spans="1:10" ht="18.75" customHeight="1">
      <c r="A43" s="49" t="s">
        <v>156</v>
      </c>
      <c r="B43" s="52" t="s">
        <v>201</v>
      </c>
      <c r="C43" s="12" t="s">
        <v>154</v>
      </c>
      <c r="D43" s="9" t="s">
        <v>230</v>
      </c>
      <c r="E43" s="10" t="s">
        <v>229</v>
      </c>
      <c r="F43" s="10"/>
      <c r="G43" s="10"/>
      <c r="H43" s="202">
        <f>H44</f>
        <v>0</v>
      </c>
      <c r="I43" s="183"/>
      <c r="J43" s="220">
        <f t="shared" si="0"/>
        <v>0</v>
      </c>
    </row>
    <row r="44" spans="1:10" ht="21.75" customHeight="1">
      <c r="A44" s="49" t="s">
        <v>240</v>
      </c>
      <c r="B44" s="52" t="s">
        <v>201</v>
      </c>
      <c r="C44" s="12" t="s">
        <v>154</v>
      </c>
      <c r="D44" s="9" t="s">
        <v>230</v>
      </c>
      <c r="E44" s="10" t="s">
        <v>229</v>
      </c>
      <c r="F44" s="10"/>
      <c r="G44" s="10" t="s">
        <v>218</v>
      </c>
      <c r="H44" s="202"/>
      <c r="I44" s="183"/>
      <c r="J44" s="220">
        <f t="shared" si="0"/>
        <v>0</v>
      </c>
    </row>
    <row r="45" spans="1:10" ht="52.5" customHeight="1">
      <c r="A45" s="55" t="s">
        <v>277</v>
      </c>
      <c r="B45" s="52" t="s">
        <v>201</v>
      </c>
      <c r="C45" s="12" t="s">
        <v>154</v>
      </c>
      <c r="D45" s="9" t="s">
        <v>232</v>
      </c>
      <c r="E45" s="11"/>
      <c r="F45" s="11"/>
      <c r="G45" s="11"/>
      <c r="H45" s="201">
        <f>H46</f>
        <v>0</v>
      </c>
      <c r="I45" s="183"/>
      <c r="J45" s="220">
        <f t="shared" si="0"/>
        <v>0</v>
      </c>
    </row>
    <row r="46" spans="1:10" ht="35.25" customHeight="1">
      <c r="A46" s="49" t="s">
        <v>222</v>
      </c>
      <c r="B46" s="52" t="s">
        <v>201</v>
      </c>
      <c r="C46" s="12" t="s">
        <v>154</v>
      </c>
      <c r="D46" s="9" t="s">
        <v>232</v>
      </c>
      <c r="E46" s="11" t="s">
        <v>223</v>
      </c>
      <c r="F46" s="11"/>
      <c r="G46" s="11"/>
      <c r="H46" s="201">
        <f>H47</f>
        <v>0</v>
      </c>
      <c r="I46" s="183"/>
      <c r="J46" s="220">
        <f t="shared" si="0"/>
        <v>0</v>
      </c>
    </row>
    <row r="47" spans="1:10" ht="33" customHeight="1">
      <c r="A47" s="46" t="s">
        <v>3</v>
      </c>
      <c r="B47" s="52" t="s">
        <v>201</v>
      </c>
      <c r="C47" s="12" t="s">
        <v>154</v>
      </c>
      <c r="D47" s="9" t="s">
        <v>232</v>
      </c>
      <c r="E47" s="12" t="s">
        <v>147</v>
      </c>
      <c r="F47" s="11"/>
      <c r="G47" s="11"/>
      <c r="H47" s="201">
        <f>H48</f>
        <v>0</v>
      </c>
      <c r="I47" s="183"/>
      <c r="J47" s="220">
        <f t="shared" si="0"/>
        <v>0</v>
      </c>
    </row>
    <row r="48" spans="1:10" ht="26.25" customHeight="1">
      <c r="A48" s="49" t="s">
        <v>240</v>
      </c>
      <c r="B48" s="54" t="s">
        <v>201</v>
      </c>
      <c r="C48" s="12" t="s">
        <v>154</v>
      </c>
      <c r="D48" s="9" t="s">
        <v>232</v>
      </c>
      <c r="E48" s="12" t="s">
        <v>147</v>
      </c>
      <c r="F48" s="11"/>
      <c r="G48" s="11" t="s">
        <v>218</v>
      </c>
      <c r="H48" s="201"/>
      <c r="I48" s="183"/>
      <c r="J48" s="220">
        <f t="shared" si="0"/>
        <v>0</v>
      </c>
    </row>
    <row r="49" spans="1:10" ht="27" customHeight="1">
      <c r="A49" s="46" t="s">
        <v>4</v>
      </c>
      <c r="B49" s="54" t="s">
        <v>201</v>
      </c>
      <c r="C49" s="12" t="s">
        <v>154</v>
      </c>
      <c r="D49" s="9" t="s">
        <v>232</v>
      </c>
      <c r="E49" s="12" t="s">
        <v>148</v>
      </c>
      <c r="F49" s="11"/>
      <c r="G49" s="11"/>
      <c r="H49" s="201"/>
      <c r="I49" s="183"/>
      <c r="J49" s="220">
        <f t="shared" si="0"/>
        <v>0</v>
      </c>
    </row>
    <row r="50" spans="1:10" ht="32.25" customHeight="1">
      <c r="A50" s="63" t="s">
        <v>26</v>
      </c>
      <c r="B50" s="52" t="s">
        <v>201</v>
      </c>
      <c r="C50" s="12" t="s">
        <v>151</v>
      </c>
      <c r="D50" s="9"/>
      <c r="E50" s="12"/>
      <c r="F50" s="11"/>
      <c r="G50" s="11"/>
      <c r="H50" s="201">
        <f aca="true" t="shared" si="1" ref="H50:H55">H51</f>
        <v>0</v>
      </c>
      <c r="I50" s="183"/>
      <c r="J50" s="220">
        <f t="shared" si="0"/>
        <v>0</v>
      </c>
    </row>
    <row r="51" spans="1:10" ht="24" customHeight="1">
      <c r="A51" s="46" t="s">
        <v>217</v>
      </c>
      <c r="B51" s="52" t="s">
        <v>201</v>
      </c>
      <c r="C51" s="12" t="s">
        <v>151</v>
      </c>
      <c r="D51" s="9" t="s">
        <v>216</v>
      </c>
      <c r="E51" s="12"/>
      <c r="F51" s="11"/>
      <c r="G51" s="11"/>
      <c r="H51" s="201">
        <f t="shared" si="1"/>
        <v>0</v>
      </c>
      <c r="I51" s="183"/>
      <c r="J51" s="220">
        <f t="shared" si="0"/>
        <v>0</v>
      </c>
    </row>
    <row r="52" spans="1:10" ht="24" customHeight="1">
      <c r="A52" s="49" t="s">
        <v>152</v>
      </c>
      <c r="B52" s="52" t="s">
        <v>201</v>
      </c>
      <c r="C52" s="12" t="s">
        <v>151</v>
      </c>
      <c r="D52" s="9" t="s">
        <v>231</v>
      </c>
      <c r="E52" s="12"/>
      <c r="F52" s="11"/>
      <c r="G52" s="11"/>
      <c r="H52" s="201">
        <f t="shared" si="1"/>
        <v>0</v>
      </c>
      <c r="I52" s="183"/>
      <c r="J52" s="220">
        <f t="shared" si="0"/>
        <v>0</v>
      </c>
    </row>
    <row r="53" spans="1:10" ht="31.5" customHeight="1">
      <c r="A53" s="49" t="s">
        <v>222</v>
      </c>
      <c r="B53" s="52" t="s">
        <v>201</v>
      </c>
      <c r="C53" s="12" t="s">
        <v>151</v>
      </c>
      <c r="D53" s="9" t="s">
        <v>231</v>
      </c>
      <c r="E53" s="12" t="s">
        <v>223</v>
      </c>
      <c r="F53" s="11"/>
      <c r="G53" s="11"/>
      <c r="H53" s="201">
        <f t="shared" si="1"/>
        <v>0</v>
      </c>
      <c r="I53" s="183"/>
      <c r="J53" s="220">
        <f t="shared" si="0"/>
        <v>0</v>
      </c>
    </row>
    <row r="54" spans="1:10" ht="24.75" customHeight="1">
      <c r="A54" s="49" t="s">
        <v>3</v>
      </c>
      <c r="B54" s="52" t="s">
        <v>201</v>
      </c>
      <c r="C54" s="12" t="s">
        <v>151</v>
      </c>
      <c r="D54" s="9" t="s">
        <v>231</v>
      </c>
      <c r="E54" s="12" t="s">
        <v>147</v>
      </c>
      <c r="F54" s="11"/>
      <c r="G54" s="11"/>
      <c r="H54" s="201">
        <f t="shared" si="1"/>
        <v>0</v>
      </c>
      <c r="I54" s="183"/>
      <c r="J54" s="220">
        <f t="shared" si="0"/>
        <v>0</v>
      </c>
    </row>
    <row r="55" spans="1:10" ht="27" customHeight="1">
      <c r="A55" s="49" t="s">
        <v>240</v>
      </c>
      <c r="B55" s="52" t="s">
        <v>201</v>
      </c>
      <c r="C55" s="12" t="s">
        <v>151</v>
      </c>
      <c r="D55" s="9" t="s">
        <v>231</v>
      </c>
      <c r="E55" s="12" t="s">
        <v>147</v>
      </c>
      <c r="F55" s="11"/>
      <c r="G55" s="11" t="s">
        <v>218</v>
      </c>
      <c r="H55" s="201">
        <f t="shared" si="1"/>
        <v>0</v>
      </c>
      <c r="I55" s="183"/>
      <c r="J55" s="220">
        <f t="shared" si="0"/>
        <v>0</v>
      </c>
    </row>
    <row r="56" spans="1:10" ht="24.75" customHeight="1">
      <c r="A56" s="49" t="s">
        <v>5</v>
      </c>
      <c r="B56" s="52" t="s">
        <v>201</v>
      </c>
      <c r="C56" s="12" t="s">
        <v>151</v>
      </c>
      <c r="D56" s="9" t="s">
        <v>231</v>
      </c>
      <c r="E56" s="12" t="s">
        <v>148</v>
      </c>
      <c r="F56" s="11"/>
      <c r="G56" s="11"/>
      <c r="H56" s="201"/>
      <c r="I56" s="183"/>
      <c r="J56" s="220">
        <f t="shared" si="0"/>
        <v>0</v>
      </c>
    </row>
    <row r="57" spans="1:10" ht="11.25" customHeight="1">
      <c r="A57" s="67" t="s">
        <v>28</v>
      </c>
      <c r="B57" s="68" t="s">
        <v>201</v>
      </c>
      <c r="C57" s="68" t="s">
        <v>157</v>
      </c>
      <c r="D57" s="69"/>
      <c r="E57" s="69"/>
      <c r="F57" s="69"/>
      <c r="G57" s="11"/>
      <c r="H57" s="201">
        <f>H58</f>
        <v>1</v>
      </c>
      <c r="I57" s="183">
        <f>I58</f>
        <v>0</v>
      </c>
      <c r="J57" s="220">
        <f t="shared" si="0"/>
        <v>1</v>
      </c>
    </row>
    <row r="58" spans="1:10" ht="19.5" customHeight="1">
      <c r="A58" s="46" t="s">
        <v>217</v>
      </c>
      <c r="B58" s="71" t="s">
        <v>201</v>
      </c>
      <c r="C58" s="71" t="s">
        <v>157</v>
      </c>
      <c r="D58" s="19" t="s">
        <v>216</v>
      </c>
      <c r="E58" s="19"/>
      <c r="F58" s="19"/>
      <c r="G58" s="11"/>
      <c r="H58" s="201">
        <f>H59</f>
        <v>1</v>
      </c>
      <c r="I58" s="183">
        <f>I59</f>
        <v>0</v>
      </c>
      <c r="J58" s="220">
        <f t="shared" si="0"/>
        <v>1</v>
      </c>
    </row>
    <row r="59" spans="1:10" ht="16.5" customHeight="1">
      <c r="A59" s="74" t="s">
        <v>119</v>
      </c>
      <c r="B59" s="71" t="s">
        <v>201</v>
      </c>
      <c r="C59" s="71" t="s">
        <v>157</v>
      </c>
      <c r="D59" s="19" t="s">
        <v>263</v>
      </c>
      <c r="E59" s="72"/>
      <c r="F59" s="72"/>
      <c r="G59" s="11"/>
      <c r="H59" s="201">
        <f>H60</f>
        <v>1</v>
      </c>
      <c r="I59" s="183">
        <f>I62</f>
        <v>0</v>
      </c>
      <c r="J59" s="220">
        <f t="shared" si="0"/>
        <v>1</v>
      </c>
    </row>
    <row r="60" spans="1:10" ht="27.75" customHeight="1">
      <c r="A60" s="49" t="s">
        <v>222</v>
      </c>
      <c r="B60" s="71" t="s">
        <v>201</v>
      </c>
      <c r="C60" s="71" t="s">
        <v>157</v>
      </c>
      <c r="D60" s="19" t="s">
        <v>263</v>
      </c>
      <c r="E60" s="72" t="s">
        <v>223</v>
      </c>
      <c r="F60" s="72"/>
      <c r="G60" s="11"/>
      <c r="H60" s="201">
        <f>H61</f>
        <v>1</v>
      </c>
      <c r="I60" s="183"/>
      <c r="J60" s="220">
        <f t="shared" si="0"/>
        <v>1</v>
      </c>
    </row>
    <row r="61" spans="1:10" ht="36" customHeight="1">
      <c r="A61" s="46" t="s">
        <v>3</v>
      </c>
      <c r="B61" s="71" t="s">
        <v>201</v>
      </c>
      <c r="C61" s="71" t="s">
        <v>157</v>
      </c>
      <c r="D61" s="19" t="s">
        <v>263</v>
      </c>
      <c r="E61" s="71" t="s">
        <v>147</v>
      </c>
      <c r="F61" s="71"/>
      <c r="G61" s="11"/>
      <c r="H61" s="201">
        <v>1</v>
      </c>
      <c r="I61" s="183"/>
      <c r="J61" s="220">
        <f t="shared" si="0"/>
        <v>1</v>
      </c>
    </row>
    <row r="62" spans="1:10" ht="11.25">
      <c r="A62" s="46" t="s">
        <v>266</v>
      </c>
      <c r="B62" s="71" t="s">
        <v>201</v>
      </c>
      <c r="C62" s="71" t="s">
        <v>157</v>
      </c>
      <c r="D62" s="19" t="s">
        <v>263</v>
      </c>
      <c r="E62" s="71" t="s">
        <v>300</v>
      </c>
      <c r="F62" s="71"/>
      <c r="G62" s="11" t="s">
        <v>267</v>
      </c>
      <c r="H62" s="201"/>
      <c r="I62" s="183">
        <f>I64</f>
        <v>0</v>
      </c>
      <c r="J62" s="220">
        <f t="shared" si="0"/>
        <v>0</v>
      </c>
    </row>
    <row r="63" spans="1:10" ht="27" customHeight="1">
      <c r="A63" s="46" t="s">
        <v>4</v>
      </c>
      <c r="B63" s="71" t="s">
        <v>201</v>
      </c>
      <c r="C63" s="71" t="s">
        <v>157</v>
      </c>
      <c r="D63" s="19" t="s">
        <v>263</v>
      </c>
      <c r="E63" s="71" t="s">
        <v>148</v>
      </c>
      <c r="F63" s="71"/>
      <c r="G63" s="11"/>
      <c r="H63" s="201">
        <f>H64</f>
        <v>1</v>
      </c>
      <c r="I63" s="183"/>
      <c r="J63" s="220">
        <f t="shared" si="0"/>
        <v>1</v>
      </c>
    </row>
    <row r="64" spans="1:10" ht="35.25" customHeight="1">
      <c r="A64" s="74" t="s">
        <v>146</v>
      </c>
      <c r="B64" s="71" t="s">
        <v>25</v>
      </c>
      <c r="C64" s="71" t="s">
        <v>157</v>
      </c>
      <c r="D64" s="19" t="s">
        <v>263</v>
      </c>
      <c r="E64" s="71" t="s">
        <v>300</v>
      </c>
      <c r="F64" s="71"/>
      <c r="G64" s="11"/>
      <c r="H64" s="201">
        <v>1</v>
      </c>
      <c r="I64" s="183"/>
      <c r="J64" s="220">
        <f t="shared" si="0"/>
        <v>1</v>
      </c>
    </row>
    <row r="65" spans="1:10" ht="16.5" customHeight="1">
      <c r="A65" s="79" t="s">
        <v>104</v>
      </c>
      <c r="B65" s="75" t="s">
        <v>202</v>
      </c>
      <c r="C65" s="75"/>
      <c r="D65" s="76"/>
      <c r="E65" s="58"/>
      <c r="F65" s="58"/>
      <c r="G65" s="58"/>
      <c r="H65" s="203">
        <f>H67</f>
        <v>36.7</v>
      </c>
      <c r="I65" s="183"/>
      <c r="J65" s="220">
        <f t="shared" si="0"/>
        <v>36.7</v>
      </c>
    </row>
    <row r="66" spans="1:10" ht="19.5" customHeight="1">
      <c r="A66" s="184" t="s">
        <v>234</v>
      </c>
      <c r="B66" s="75" t="s">
        <v>78</v>
      </c>
      <c r="C66" s="75"/>
      <c r="D66" s="76"/>
      <c r="E66" s="58"/>
      <c r="F66" s="58"/>
      <c r="G66" s="58"/>
      <c r="H66" s="203">
        <f>H67</f>
        <v>36.7</v>
      </c>
      <c r="I66" s="183"/>
      <c r="J66" s="220">
        <f t="shared" si="0"/>
        <v>36.7</v>
      </c>
    </row>
    <row r="67" spans="1:10" ht="12.75">
      <c r="A67" s="46" t="s">
        <v>118</v>
      </c>
      <c r="B67" s="77" t="s">
        <v>202</v>
      </c>
      <c r="C67" s="77" t="s">
        <v>158</v>
      </c>
      <c r="D67" s="72"/>
      <c r="E67" s="72"/>
      <c r="F67" s="72"/>
      <c r="G67" s="72"/>
      <c r="H67" s="204">
        <f>H68</f>
        <v>36.7</v>
      </c>
      <c r="I67" s="183"/>
      <c r="J67" s="220">
        <f t="shared" si="0"/>
        <v>36.7</v>
      </c>
    </row>
    <row r="68" spans="1:10" ht="17.25" customHeight="1">
      <c r="A68" s="46" t="s">
        <v>217</v>
      </c>
      <c r="B68" s="77" t="s">
        <v>202</v>
      </c>
      <c r="C68" s="78" t="s">
        <v>158</v>
      </c>
      <c r="D68" s="72" t="s">
        <v>216</v>
      </c>
      <c r="E68" s="72"/>
      <c r="F68" s="72"/>
      <c r="G68" s="72"/>
      <c r="H68" s="204">
        <f>H69</f>
        <v>36.7</v>
      </c>
      <c r="I68" s="183"/>
      <c r="J68" s="220">
        <f t="shared" si="0"/>
        <v>36.7</v>
      </c>
    </row>
    <row r="69" spans="1:10" ht="27" customHeight="1">
      <c r="A69" s="80" t="s">
        <v>109</v>
      </c>
      <c r="B69" s="77" t="s">
        <v>202</v>
      </c>
      <c r="C69" s="78" t="s">
        <v>158</v>
      </c>
      <c r="D69" s="72" t="s">
        <v>233</v>
      </c>
      <c r="E69" s="72"/>
      <c r="F69" s="72"/>
      <c r="G69" s="72"/>
      <c r="H69" s="204">
        <f>H70+H75</f>
        <v>36.7</v>
      </c>
      <c r="I69" s="183"/>
      <c r="J69" s="220">
        <f t="shared" si="0"/>
        <v>36.7</v>
      </c>
    </row>
    <row r="70" spans="1:10" ht="48" customHeight="1">
      <c r="A70" s="64" t="s">
        <v>139</v>
      </c>
      <c r="B70" s="77" t="s">
        <v>202</v>
      </c>
      <c r="C70" s="78" t="s">
        <v>158</v>
      </c>
      <c r="D70" s="72" t="s">
        <v>233</v>
      </c>
      <c r="E70" s="72" t="s">
        <v>137</v>
      </c>
      <c r="F70" s="72"/>
      <c r="G70" s="72"/>
      <c r="H70" s="204">
        <f>H71</f>
        <v>35.93</v>
      </c>
      <c r="I70" s="183"/>
      <c r="J70" s="220">
        <f t="shared" si="0"/>
        <v>35.93</v>
      </c>
    </row>
    <row r="71" spans="1:10" ht="25.5" customHeight="1">
      <c r="A71" s="64" t="s">
        <v>140</v>
      </c>
      <c r="B71" s="77" t="s">
        <v>202</v>
      </c>
      <c r="C71" s="78" t="s">
        <v>158</v>
      </c>
      <c r="D71" s="72" t="s">
        <v>233</v>
      </c>
      <c r="E71" s="72" t="s">
        <v>95</v>
      </c>
      <c r="F71" s="72"/>
      <c r="G71" s="72"/>
      <c r="H71" s="204">
        <f>H72</f>
        <v>35.93</v>
      </c>
      <c r="I71" s="183"/>
      <c r="J71" s="220">
        <f t="shared" si="0"/>
        <v>35.93</v>
      </c>
    </row>
    <row r="72" spans="1:10" ht="15" customHeight="1">
      <c r="A72" s="182" t="s">
        <v>234</v>
      </c>
      <c r="B72" s="77" t="s">
        <v>202</v>
      </c>
      <c r="C72" s="78"/>
      <c r="D72" s="72" t="s">
        <v>233</v>
      </c>
      <c r="E72" s="72" t="s">
        <v>95</v>
      </c>
      <c r="F72" s="72"/>
      <c r="G72" s="72" t="s">
        <v>78</v>
      </c>
      <c r="H72" s="204">
        <f>H73+H74</f>
        <v>35.93</v>
      </c>
      <c r="I72" s="183"/>
      <c r="J72" s="220">
        <f t="shared" si="0"/>
        <v>35.93</v>
      </c>
    </row>
    <row r="73" spans="1:10" ht="20.25" customHeight="1">
      <c r="A73" s="183" t="s">
        <v>228</v>
      </c>
      <c r="B73" s="77" t="s">
        <v>202</v>
      </c>
      <c r="C73" s="78" t="s">
        <v>158</v>
      </c>
      <c r="D73" s="72" t="s">
        <v>233</v>
      </c>
      <c r="E73" s="72" t="s">
        <v>141</v>
      </c>
      <c r="F73" s="72"/>
      <c r="G73" s="72"/>
      <c r="H73" s="205" t="s">
        <v>285</v>
      </c>
      <c r="I73" s="183"/>
      <c r="J73" s="220">
        <f t="shared" si="0"/>
        <v>27.6</v>
      </c>
    </row>
    <row r="74" spans="1:10" ht="33.75">
      <c r="A74" s="49" t="s">
        <v>236</v>
      </c>
      <c r="B74" s="77" t="s">
        <v>202</v>
      </c>
      <c r="C74" s="78" t="s">
        <v>158</v>
      </c>
      <c r="D74" s="72" t="s">
        <v>233</v>
      </c>
      <c r="E74" s="72" t="s">
        <v>227</v>
      </c>
      <c r="F74" s="72"/>
      <c r="G74" s="72"/>
      <c r="H74" s="204">
        <v>8.33</v>
      </c>
      <c r="I74" s="183"/>
      <c r="J74" s="220">
        <f aca="true" t="shared" si="2" ref="J74:J137">H74+I74</f>
        <v>8.33</v>
      </c>
    </row>
    <row r="75" spans="1:10" ht="22.5">
      <c r="A75" s="49" t="s">
        <v>222</v>
      </c>
      <c r="B75" s="77" t="s">
        <v>202</v>
      </c>
      <c r="C75" s="78" t="s">
        <v>158</v>
      </c>
      <c r="D75" s="72" t="s">
        <v>233</v>
      </c>
      <c r="E75" s="72" t="s">
        <v>223</v>
      </c>
      <c r="F75" s="72"/>
      <c r="G75" s="72"/>
      <c r="H75" s="204">
        <f>H76</f>
        <v>0.77</v>
      </c>
      <c r="I75" s="183"/>
      <c r="J75" s="220">
        <f t="shared" si="2"/>
        <v>0.77</v>
      </c>
    </row>
    <row r="76" spans="1:10" ht="23.25" customHeight="1">
      <c r="A76" s="81" t="s">
        <v>9</v>
      </c>
      <c r="B76" s="77" t="s">
        <v>202</v>
      </c>
      <c r="C76" s="78" t="s">
        <v>158</v>
      </c>
      <c r="D76" s="72" t="s">
        <v>233</v>
      </c>
      <c r="E76" s="72" t="s">
        <v>147</v>
      </c>
      <c r="F76" s="72"/>
      <c r="G76" s="72"/>
      <c r="H76" s="204">
        <f>H78</f>
        <v>0.77</v>
      </c>
      <c r="I76" s="183"/>
      <c r="J76" s="220">
        <f t="shared" si="2"/>
        <v>0.77</v>
      </c>
    </row>
    <row r="77" spans="1:10" ht="23.25" customHeight="1">
      <c r="A77" s="182" t="s">
        <v>234</v>
      </c>
      <c r="B77" s="100" t="s">
        <v>202</v>
      </c>
      <c r="C77" s="78" t="s">
        <v>158</v>
      </c>
      <c r="D77" s="72" t="s">
        <v>233</v>
      </c>
      <c r="E77" s="72" t="s">
        <v>147</v>
      </c>
      <c r="F77" s="72"/>
      <c r="G77" s="72" t="s">
        <v>78</v>
      </c>
      <c r="H77" s="205" t="s">
        <v>286</v>
      </c>
      <c r="I77" s="183"/>
      <c r="J77" s="220">
        <f t="shared" si="2"/>
        <v>0.77</v>
      </c>
    </row>
    <row r="78" spans="1:10" ht="38.25" customHeight="1">
      <c r="A78" s="81" t="s">
        <v>6</v>
      </c>
      <c r="B78" s="77" t="s">
        <v>202</v>
      </c>
      <c r="C78" s="78" t="s">
        <v>158</v>
      </c>
      <c r="D78" s="72" t="s">
        <v>233</v>
      </c>
      <c r="E78" s="72" t="s">
        <v>148</v>
      </c>
      <c r="F78" s="72"/>
      <c r="G78" s="72"/>
      <c r="H78" s="204">
        <v>0.77</v>
      </c>
      <c r="I78" s="183"/>
      <c r="J78" s="220">
        <f t="shared" si="2"/>
        <v>0.77</v>
      </c>
    </row>
    <row r="79" spans="1:10" s="8" customFormat="1" ht="15.75" customHeight="1">
      <c r="A79" s="118" t="s">
        <v>29</v>
      </c>
      <c r="B79" s="119" t="s">
        <v>203</v>
      </c>
      <c r="C79" s="78"/>
      <c r="D79" s="72"/>
      <c r="E79" s="72"/>
      <c r="F79" s="72"/>
      <c r="G79" s="72"/>
      <c r="H79" s="206">
        <f>H80</f>
        <v>0</v>
      </c>
      <c r="I79" s="197"/>
      <c r="J79" s="220">
        <f t="shared" si="2"/>
        <v>0</v>
      </c>
    </row>
    <row r="80" spans="1:10" s="8" customFormat="1" ht="12.75">
      <c r="A80" s="192" t="s">
        <v>58</v>
      </c>
      <c r="B80" s="101" t="s">
        <v>203</v>
      </c>
      <c r="C80" s="78" t="s">
        <v>189</v>
      </c>
      <c r="D80" s="72"/>
      <c r="E80" s="72"/>
      <c r="F80" s="72"/>
      <c r="G80" s="72"/>
      <c r="H80" s="204">
        <f>H82</f>
        <v>0</v>
      </c>
      <c r="I80" s="197"/>
      <c r="J80" s="220">
        <f t="shared" si="2"/>
        <v>0</v>
      </c>
    </row>
    <row r="81" spans="1:10" s="8" customFormat="1" ht="12.75">
      <c r="A81" s="46" t="s">
        <v>217</v>
      </c>
      <c r="B81" s="101" t="s">
        <v>203</v>
      </c>
      <c r="C81" s="78" t="s">
        <v>189</v>
      </c>
      <c r="D81" s="72" t="s">
        <v>216</v>
      </c>
      <c r="E81" s="72"/>
      <c r="F81" s="72"/>
      <c r="G81" s="72"/>
      <c r="H81" s="204"/>
      <c r="I81" s="197"/>
      <c r="J81" s="220">
        <f t="shared" si="2"/>
        <v>0</v>
      </c>
    </row>
    <row r="82" spans="1:10" s="8" customFormat="1" ht="23.25" customHeight="1">
      <c r="A82" s="43" t="s">
        <v>51</v>
      </c>
      <c r="B82" s="101" t="s">
        <v>203</v>
      </c>
      <c r="C82" s="78" t="s">
        <v>189</v>
      </c>
      <c r="D82" s="9" t="s">
        <v>221</v>
      </c>
      <c r="E82" s="72"/>
      <c r="F82" s="72"/>
      <c r="G82" s="72"/>
      <c r="H82" s="204">
        <f>H83</f>
        <v>0</v>
      </c>
      <c r="I82" s="197"/>
      <c r="J82" s="220">
        <f t="shared" si="2"/>
        <v>0</v>
      </c>
    </row>
    <row r="83" spans="1:10" s="8" customFormat="1" ht="45.75" customHeight="1">
      <c r="A83" s="64" t="s">
        <v>139</v>
      </c>
      <c r="B83" s="101" t="s">
        <v>203</v>
      </c>
      <c r="C83" s="78" t="s">
        <v>189</v>
      </c>
      <c r="D83" s="9" t="s">
        <v>221</v>
      </c>
      <c r="E83" s="72" t="s">
        <v>137</v>
      </c>
      <c r="F83" s="72"/>
      <c r="G83" s="72"/>
      <c r="H83" s="204">
        <f>H84</f>
        <v>0</v>
      </c>
      <c r="I83" s="197"/>
      <c r="J83" s="220">
        <f t="shared" si="2"/>
        <v>0</v>
      </c>
    </row>
    <row r="84" spans="1:10" s="8" customFormat="1" ht="26.25" customHeight="1">
      <c r="A84" s="64" t="s">
        <v>140</v>
      </c>
      <c r="B84" s="101" t="s">
        <v>203</v>
      </c>
      <c r="C84" s="78" t="s">
        <v>189</v>
      </c>
      <c r="D84" s="9" t="s">
        <v>221</v>
      </c>
      <c r="E84" s="10" t="s">
        <v>95</v>
      </c>
      <c r="F84" s="72"/>
      <c r="G84" s="72"/>
      <c r="H84" s="204">
        <f>H85</f>
        <v>0</v>
      </c>
      <c r="I84" s="197"/>
      <c r="J84" s="220">
        <f t="shared" si="2"/>
        <v>0</v>
      </c>
    </row>
    <row r="85" spans="1:10" s="8" customFormat="1" ht="26.25" customHeight="1">
      <c r="A85" s="49" t="s">
        <v>240</v>
      </c>
      <c r="B85" s="101" t="s">
        <v>203</v>
      </c>
      <c r="C85" s="78" t="s">
        <v>189</v>
      </c>
      <c r="D85" s="9" t="s">
        <v>221</v>
      </c>
      <c r="E85" s="10" t="s">
        <v>95</v>
      </c>
      <c r="F85" s="72"/>
      <c r="G85" s="72" t="s">
        <v>218</v>
      </c>
      <c r="H85" s="204">
        <f>H86+H87</f>
        <v>0</v>
      </c>
      <c r="I85" s="197"/>
      <c r="J85" s="220">
        <f t="shared" si="2"/>
        <v>0</v>
      </c>
    </row>
    <row r="86" spans="1:10" s="8" customFormat="1" ht="18" customHeight="1">
      <c r="A86" s="2" t="s">
        <v>228</v>
      </c>
      <c r="B86" s="78" t="s">
        <v>203</v>
      </c>
      <c r="C86" s="78" t="s">
        <v>189</v>
      </c>
      <c r="D86" s="9" t="s">
        <v>221</v>
      </c>
      <c r="E86" s="10" t="s">
        <v>141</v>
      </c>
      <c r="F86" s="72"/>
      <c r="G86" s="72"/>
      <c r="H86" s="204"/>
      <c r="I86" s="197"/>
      <c r="J86" s="220">
        <f t="shared" si="2"/>
        <v>0</v>
      </c>
    </row>
    <row r="87" spans="1:10" s="8" customFormat="1" ht="38.25" customHeight="1">
      <c r="A87" s="49" t="s">
        <v>226</v>
      </c>
      <c r="B87" s="101" t="s">
        <v>203</v>
      </c>
      <c r="C87" s="78" t="s">
        <v>189</v>
      </c>
      <c r="D87" s="9" t="s">
        <v>221</v>
      </c>
      <c r="E87" s="10" t="s">
        <v>227</v>
      </c>
      <c r="F87" s="72"/>
      <c r="G87" s="72"/>
      <c r="H87" s="204"/>
      <c r="I87" s="197"/>
      <c r="J87" s="220">
        <f t="shared" si="2"/>
        <v>0</v>
      </c>
    </row>
    <row r="88" spans="1:10" ht="12.75">
      <c r="A88" s="47" t="s">
        <v>30</v>
      </c>
      <c r="B88" s="53" t="s">
        <v>205</v>
      </c>
      <c r="C88" s="7"/>
      <c r="D88" s="7"/>
      <c r="E88" s="7"/>
      <c r="F88" s="7"/>
      <c r="G88" s="7"/>
      <c r="H88" s="207">
        <f>H91</f>
        <v>30</v>
      </c>
      <c r="I88" s="183">
        <f>I89</f>
        <v>15</v>
      </c>
      <c r="J88" s="220">
        <f t="shared" si="2"/>
        <v>45</v>
      </c>
    </row>
    <row r="89" spans="1:10" ht="12.75">
      <c r="A89" s="47" t="s">
        <v>240</v>
      </c>
      <c r="B89" s="53" t="s">
        <v>218</v>
      </c>
      <c r="C89" s="7"/>
      <c r="D89" s="7"/>
      <c r="E89" s="7"/>
      <c r="F89" s="7"/>
      <c r="G89" s="7"/>
      <c r="H89" s="207">
        <f>H97+H104+H109</f>
        <v>30</v>
      </c>
      <c r="I89" s="183">
        <f>I91</f>
        <v>15</v>
      </c>
      <c r="J89" s="220">
        <f t="shared" si="2"/>
        <v>45</v>
      </c>
    </row>
    <row r="90" spans="1:10" ht="12.75">
      <c r="A90" s="47" t="s">
        <v>266</v>
      </c>
      <c r="B90" s="53" t="s">
        <v>267</v>
      </c>
      <c r="C90" s="7"/>
      <c r="D90" s="7"/>
      <c r="E90" s="7"/>
      <c r="F90" s="7"/>
      <c r="G90" s="7"/>
      <c r="H90" s="207">
        <f>H115</f>
        <v>0</v>
      </c>
      <c r="I90" s="183"/>
      <c r="J90" s="220">
        <f t="shared" si="2"/>
        <v>0</v>
      </c>
    </row>
    <row r="91" spans="1:10" ht="12.75">
      <c r="A91" s="44" t="s">
        <v>66</v>
      </c>
      <c r="B91" s="54" t="s">
        <v>205</v>
      </c>
      <c r="C91" s="83" t="s">
        <v>159</v>
      </c>
      <c r="D91" s="10"/>
      <c r="E91" s="10"/>
      <c r="F91" s="10"/>
      <c r="G91" s="10"/>
      <c r="H91" s="202">
        <f>H92+H111</f>
        <v>30</v>
      </c>
      <c r="I91" s="183">
        <f>I92</f>
        <v>15</v>
      </c>
      <c r="J91" s="220">
        <f t="shared" si="2"/>
        <v>45</v>
      </c>
    </row>
    <row r="92" spans="1:10" ht="38.25">
      <c r="A92" s="97" t="s">
        <v>278</v>
      </c>
      <c r="B92" s="54" t="s">
        <v>205</v>
      </c>
      <c r="C92" s="83" t="s">
        <v>159</v>
      </c>
      <c r="D92" s="82" t="s">
        <v>235</v>
      </c>
      <c r="E92" s="82"/>
      <c r="F92" s="10"/>
      <c r="G92" s="10"/>
      <c r="H92" s="208">
        <f>H93+H99+H105</f>
        <v>30</v>
      </c>
      <c r="I92" s="183">
        <f>I93+I105</f>
        <v>15</v>
      </c>
      <c r="J92" s="220">
        <f t="shared" si="2"/>
        <v>45</v>
      </c>
    </row>
    <row r="93" spans="1:10" ht="12.75">
      <c r="A93" s="59" t="s">
        <v>247</v>
      </c>
      <c r="B93" s="54" t="s">
        <v>205</v>
      </c>
      <c r="C93" s="84" t="s">
        <v>159</v>
      </c>
      <c r="D93" s="84" t="s">
        <v>238</v>
      </c>
      <c r="E93" s="84"/>
      <c r="F93" s="45"/>
      <c r="G93" s="45"/>
      <c r="H93" s="209">
        <f>H94</f>
        <v>30</v>
      </c>
      <c r="I93" s="183"/>
      <c r="J93" s="220">
        <f t="shared" si="2"/>
        <v>30</v>
      </c>
    </row>
    <row r="94" spans="1:10" ht="12">
      <c r="A94" s="64" t="s">
        <v>239</v>
      </c>
      <c r="B94" s="54" t="s">
        <v>205</v>
      </c>
      <c r="C94" s="84" t="s">
        <v>159</v>
      </c>
      <c r="D94" s="84" t="s">
        <v>237</v>
      </c>
      <c r="E94" s="14"/>
      <c r="F94" s="45"/>
      <c r="G94" s="45"/>
      <c r="H94" s="209">
        <f>H95</f>
        <v>30</v>
      </c>
      <c r="I94" s="183"/>
      <c r="J94" s="220">
        <f t="shared" si="2"/>
        <v>30</v>
      </c>
    </row>
    <row r="95" spans="1:10" ht="22.5">
      <c r="A95" s="49" t="s">
        <v>222</v>
      </c>
      <c r="B95" s="54" t="s">
        <v>205</v>
      </c>
      <c r="C95" s="84" t="s">
        <v>159</v>
      </c>
      <c r="D95" s="85" t="str">
        <f>D94</f>
        <v>П110177500</v>
      </c>
      <c r="E95" s="14" t="s">
        <v>223</v>
      </c>
      <c r="F95" s="45"/>
      <c r="G95" s="45"/>
      <c r="H95" s="209">
        <f>H96</f>
        <v>30</v>
      </c>
      <c r="I95" s="183"/>
      <c r="J95" s="220">
        <f t="shared" si="2"/>
        <v>30</v>
      </c>
    </row>
    <row r="96" spans="1:10" ht="22.5">
      <c r="A96" s="46" t="s">
        <v>10</v>
      </c>
      <c r="B96" s="54" t="s">
        <v>205</v>
      </c>
      <c r="C96" s="84" t="s">
        <v>159</v>
      </c>
      <c r="D96" s="85" t="str">
        <f>D95</f>
        <v>П110177500</v>
      </c>
      <c r="E96" s="71" t="s">
        <v>147</v>
      </c>
      <c r="F96" s="45"/>
      <c r="G96" s="45"/>
      <c r="H96" s="209">
        <f>H98</f>
        <v>30</v>
      </c>
      <c r="I96" s="183"/>
      <c r="J96" s="220">
        <f t="shared" si="2"/>
        <v>30</v>
      </c>
    </row>
    <row r="97" spans="1:10" ht="12">
      <c r="A97" s="49" t="s">
        <v>240</v>
      </c>
      <c r="B97" s="54" t="s">
        <v>205</v>
      </c>
      <c r="C97" s="84" t="s">
        <v>159</v>
      </c>
      <c r="D97" s="85" t="str">
        <f>D96</f>
        <v>П110177500</v>
      </c>
      <c r="E97" s="71" t="s">
        <v>147</v>
      </c>
      <c r="F97" s="45"/>
      <c r="G97" s="45" t="s">
        <v>218</v>
      </c>
      <c r="H97" s="209">
        <f>H98</f>
        <v>30</v>
      </c>
      <c r="I97" s="183"/>
      <c r="J97" s="220">
        <f t="shared" si="2"/>
        <v>30</v>
      </c>
    </row>
    <row r="98" spans="1:10" ht="22.5">
      <c r="A98" s="46" t="s">
        <v>8</v>
      </c>
      <c r="B98" s="54" t="s">
        <v>205</v>
      </c>
      <c r="C98" s="84" t="s">
        <v>159</v>
      </c>
      <c r="D98" s="85" t="str">
        <f>D96</f>
        <v>П110177500</v>
      </c>
      <c r="E98" s="71" t="s">
        <v>148</v>
      </c>
      <c r="F98" s="45"/>
      <c r="G98" s="45"/>
      <c r="H98" s="209">
        <v>30</v>
      </c>
      <c r="I98" s="183"/>
      <c r="J98" s="220">
        <f t="shared" si="2"/>
        <v>30</v>
      </c>
    </row>
    <row r="99" spans="1:10" ht="40.5">
      <c r="A99" s="88" t="s">
        <v>241</v>
      </c>
      <c r="B99" s="84" t="s">
        <v>205</v>
      </c>
      <c r="C99" s="84" t="s">
        <v>159</v>
      </c>
      <c r="D99" s="84" t="s">
        <v>243</v>
      </c>
      <c r="E99" s="72"/>
      <c r="F99" s="72"/>
      <c r="G99" s="45"/>
      <c r="H99" s="209">
        <f>H101</f>
        <v>0</v>
      </c>
      <c r="I99" s="183"/>
      <c r="J99" s="220">
        <f t="shared" si="2"/>
        <v>0</v>
      </c>
    </row>
    <row r="100" spans="1:10" ht="12">
      <c r="A100" s="64" t="s">
        <v>239</v>
      </c>
      <c r="B100" s="84" t="s">
        <v>205</v>
      </c>
      <c r="C100" s="84"/>
      <c r="D100" s="84" t="s">
        <v>242</v>
      </c>
      <c r="E100" s="72"/>
      <c r="F100" s="72"/>
      <c r="G100" s="45"/>
      <c r="H100" s="209"/>
      <c r="I100" s="183"/>
      <c r="J100" s="220">
        <f t="shared" si="2"/>
        <v>0</v>
      </c>
    </row>
    <row r="101" spans="1:10" ht="36.75" customHeight="1">
      <c r="A101" s="49" t="s">
        <v>222</v>
      </c>
      <c r="B101" s="84" t="s">
        <v>205</v>
      </c>
      <c r="C101" s="84" t="s">
        <v>159</v>
      </c>
      <c r="D101" s="84" t="s">
        <v>242</v>
      </c>
      <c r="E101" s="71" t="s">
        <v>223</v>
      </c>
      <c r="F101" s="71"/>
      <c r="G101" s="45"/>
      <c r="H101" s="209">
        <f>H102</f>
        <v>0</v>
      </c>
      <c r="I101" s="183"/>
      <c r="J101" s="220">
        <f t="shared" si="2"/>
        <v>0</v>
      </c>
    </row>
    <row r="102" spans="1:10" ht="22.5">
      <c r="A102" s="46" t="s">
        <v>10</v>
      </c>
      <c r="B102" s="84" t="s">
        <v>205</v>
      </c>
      <c r="C102" s="84" t="s">
        <v>159</v>
      </c>
      <c r="D102" s="84" t="s">
        <v>242</v>
      </c>
      <c r="E102" s="71" t="s">
        <v>147</v>
      </c>
      <c r="F102" s="71"/>
      <c r="G102" s="45"/>
      <c r="H102" s="209">
        <f>H103</f>
        <v>0</v>
      </c>
      <c r="I102" s="183"/>
      <c r="J102" s="220">
        <f t="shared" si="2"/>
        <v>0</v>
      </c>
    </row>
    <row r="103" spans="1:10" ht="22.5">
      <c r="A103" s="46" t="s">
        <v>8</v>
      </c>
      <c r="B103" s="84" t="s">
        <v>205</v>
      </c>
      <c r="C103" s="84" t="s">
        <v>159</v>
      </c>
      <c r="D103" s="84" t="s">
        <v>242</v>
      </c>
      <c r="E103" s="71" t="s">
        <v>148</v>
      </c>
      <c r="F103" s="71"/>
      <c r="G103" s="45"/>
      <c r="H103" s="209">
        <f>H104</f>
        <v>0</v>
      </c>
      <c r="I103" s="183"/>
      <c r="J103" s="220">
        <f t="shared" si="2"/>
        <v>0</v>
      </c>
    </row>
    <row r="104" spans="1:10" ht="12">
      <c r="A104" s="49" t="s">
        <v>240</v>
      </c>
      <c r="B104" s="84" t="s">
        <v>205</v>
      </c>
      <c r="C104" s="84" t="s">
        <v>159</v>
      </c>
      <c r="D104" s="84" t="s">
        <v>242</v>
      </c>
      <c r="E104" s="72" t="s">
        <v>148</v>
      </c>
      <c r="F104" s="72"/>
      <c r="G104" s="45" t="s">
        <v>218</v>
      </c>
      <c r="H104" s="210"/>
      <c r="I104" s="183"/>
      <c r="J104" s="220">
        <f t="shared" si="2"/>
        <v>0</v>
      </c>
    </row>
    <row r="105" spans="1:10" ht="27">
      <c r="A105" s="86" t="s">
        <v>246</v>
      </c>
      <c r="B105" s="89" t="s">
        <v>205</v>
      </c>
      <c r="C105" s="89" t="s">
        <v>159</v>
      </c>
      <c r="D105" s="84" t="s">
        <v>244</v>
      </c>
      <c r="E105" s="84"/>
      <c r="F105" s="71"/>
      <c r="G105" s="45"/>
      <c r="H105" s="209">
        <f>H106</f>
        <v>0</v>
      </c>
      <c r="I105" s="183">
        <f>I106</f>
        <v>15</v>
      </c>
      <c r="J105" s="220">
        <f t="shared" si="2"/>
        <v>15</v>
      </c>
    </row>
    <row r="106" spans="1:10" ht="12">
      <c r="A106" s="64" t="s">
        <v>239</v>
      </c>
      <c r="B106" s="84" t="s">
        <v>205</v>
      </c>
      <c r="C106" s="84" t="s">
        <v>159</v>
      </c>
      <c r="D106" s="84" t="s">
        <v>245</v>
      </c>
      <c r="E106" s="71"/>
      <c r="F106" s="71"/>
      <c r="G106" s="45"/>
      <c r="H106" s="209">
        <f>H107</f>
        <v>0</v>
      </c>
      <c r="I106" s="183">
        <f>I107</f>
        <v>15</v>
      </c>
      <c r="J106" s="220">
        <f t="shared" si="2"/>
        <v>15</v>
      </c>
    </row>
    <row r="107" spans="1:10" s="99" customFormat="1" ht="35.25" customHeight="1">
      <c r="A107" s="49" t="s">
        <v>222</v>
      </c>
      <c r="B107" s="84" t="s">
        <v>205</v>
      </c>
      <c r="C107" s="84" t="s">
        <v>159</v>
      </c>
      <c r="D107" s="84" t="s">
        <v>245</v>
      </c>
      <c r="E107" s="71" t="s">
        <v>223</v>
      </c>
      <c r="F107" s="71"/>
      <c r="G107" s="45"/>
      <c r="H107" s="209">
        <f>H108</f>
        <v>0</v>
      </c>
      <c r="I107" s="215">
        <f>I108</f>
        <v>15</v>
      </c>
      <c r="J107" s="220">
        <f t="shared" si="2"/>
        <v>15</v>
      </c>
    </row>
    <row r="108" spans="1:10" ht="28.5" customHeight="1">
      <c r="A108" s="46" t="s">
        <v>10</v>
      </c>
      <c r="B108" s="84" t="s">
        <v>205</v>
      </c>
      <c r="C108" s="84" t="s">
        <v>159</v>
      </c>
      <c r="D108" s="84" t="s">
        <v>245</v>
      </c>
      <c r="E108" s="71" t="s">
        <v>147</v>
      </c>
      <c r="F108" s="71"/>
      <c r="G108" s="45"/>
      <c r="H108" s="209">
        <f>H110</f>
        <v>0</v>
      </c>
      <c r="I108" s="183">
        <f>I109</f>
        <v>15</v>
      </c>
      <c r="J108" s="220">
        <f t="shared" si="2"/>
        <v>15</v>
      </c>
    </row>
    <row r="109" spans="1:10" ht="28.5" customHeight="1">
      <c r="A109" s="49" t="s">
        <v>240</v>
      </c>
      <c r="B109" s="84" t="s">
        <v>205</v>
      </c>
      <c r="C109" s="84" t="s">
        <v>159</v>
      </c>
      <c r="D109" s="84" t="s">
        <v>245</v>
      </c>
      <c r="E109" s="72" t="s">
        <v>147</v>
      </c>
      <c r="F109" s="71"/>
      <c r="G109" s="45" t="s">
        <v>218</v>
      </c>
      <c r="H109" s="211"/>
      <c r="I109" s="183">
        <f>I110</f>
        <v>15</v>
      </c>
      <c r="J109" s="220">
        <f t="shared" si="2"/>
        <v>15</v>
      </c>
    </row>
    <row r="110" spans="1:10" ht="29.25" customHeight="1">
      <c r="A110" s="46" t="s">
        <v>8</v>
      </c>
      <c r="B110" s="84" t="s">
        <v>205</v>
      </c>
      <c r="C110" s="84" t="s">
        <v>159</v>
      </c>
      <c r="D110" s="84" t="s">
        <v>245</v>
      </c>
      <c r="E110" s="72" t="s">
        <v>148</v>
      </c>
      <c r="F110" s="71"/>
      <c r="G110" s="45"/>
      <c r="H110" s="211"/>
      <c r="I110" s="183">
        <v>15</v>
      </c>
      <c r="J110" s="220">
        <f t="shared" si="2"/>
        <v>15</v>
      </c>
    </row>
    <row r="111" spans="1:10" ht="24">
      <c r="A111" s="92" t="s">
        <v>264</v>
      </c>
      <c r="B111" s="84" t="s">
        <v>205</v>
      </c>
      <c r="C111" s="84" t="s">
        <v>159</v>
      </c>
      <c r="D111" s="71" t="s">
        <v>265</v>
      </c>
      <c r="E111" s="72"/>
      <c r="F111" s="71"/>
      <c r="G111" s="45"/>
      <c r="H111" s="209">
        <f>H112</f>
        <v>0</v>
      </c>
      <c r="I111" s="183"/>
      <c r="J111" s="220">
        <f t="shared" si="2"/>
        <v>0</v>
      </c>
    </row>
    <row r="112" spans="1:10" s="99" customFormat="1" ht="21.75" customHeight="1">
      <c r="A112" s="64" t="s">
        <v>239</v>
      </c>
      <c r="B112" s="84" t="s">
        <v>205</v>
      </c>
      <c r="C112" s="84" t="s">
        <v>159</v>
      </c>
      <c r="D112" s="71" t="s">
        <v>265</v>
      </c>
      <c r="E112" s="72"/>
      <c r="F112" s="71"/>
      <c r="G112" s="45"/>
      <c r="H112" s="209">
        <f>H114</f>
        <v>0</v>
      </c>
      <c r="I112" s="215"/>
      <c r="J112" s="220">
        <f t="shared" si="2"/>
        <v>0</v>
      </c>
    </row>
    <row r="113" spans="1:10" s="99" customFormat="1" ht="21.75" customHeight="1">
      <c r="A113" s="49" t="s">
        <v>222</v>
      </c>
      <c r="B113" s="84" t="s">
        <v>205</v>
      </c>
      <c r="C113" s="84" t="s">
        <v>159</v>
      </c>
      <c r="D113" s="71" t="s">
        <v>265</v>
      </c>
      <c r="E113" s="72" t="s">
        <v>223</v>
      </c>
      <c r="F113" s="71"/>
      <c r="G113" s="45"/>
      <c r="H113" s="209">
        <f>H114</f>
        <v>0</v>
      </c>
      <c r="I113" s="215"/>
      <c r="J113" s="220">
        <f t="shared" si="2"/>
        <v>0</v>
      </c>
    </row>
    <row r="114" spans="1:10" ht="36" customHeight="1">
      <c r="A114" s="46" t="s">
        <v>10</v>
      </c>
      <c r="B114" s="84" t="s">
        <v>205</v>
      </c>
      <c r="C114" s="84" t="s">
        <v>159</v>
      </c>
      <c r="D114" s="71" t="s">
        <v>265</v>
      </c>
      <c r="E114" s="71" t="s">
        <v>147</v>
      </c>
      <c r="F114" s="71"/>
      <c r="G114" s="45"/>
      <c r="H114" s="209">
        <f>H116</f>
        <v>0</v>
      </c>
      <c r="I114" s="183"/>
      <c r="J114" s="220">
        <f t="shared" si="2"/>
        <v>0</v>
      </c>
    </row>
    <row r="115" spans="1:10" ht="17.25" customHeight="1">
      <c r="A115" s="46" t="s">
        <v>266</v>
      </c>
      <c r="B115" s="84" t="s">
        <v>205</v>
      </c>
      <c r="C115" s="84" t="s">
        <v>159</v>
      </c>
      <c r="D115" s="71" t="s">
        <v>265</v>
      </c>
      <c r="E115" s="71" t="s">
        <v>147</v>
      </c>
      <c r="F115" s="71"/>
      <c r="G115" s="45" t="s">
        <v>267</v>
      </c>
      <c r="H115" s="209"/>
      <c r="I115" s="183"/>
      <c r="J115" s="220">
        <f t="shared" si="2"/>
        <v>0</v>
      </c>
    </row>
    <row r="116" spans="1:10" ht="35.25" customHeight="1">
      <c r="A116" s="70" t="s">
        <v>6</v>
      </c>
      <c r="B116" s="84" t="s">
        <v>205</v>
      </c>
      <c r="C116" s="84" t="s">
        <v>159</v>
      </c>
      <c r="D116" s="71" t="s">
        <v>265</v>
      </c>
      <c r="E116" s="72" t="s">
        <v>148</v>
      </c>
      <c r="F116" s="71"/>
      <c r="G116" s="45"/>
      <c r="H116" s="212"/>
      <c r="I116" s="183"/>
      <c r="J116" s="220">
        <f t="shared" si="2"/>
        <v>0</v>
      </c>
    </row>
    <row r="117" spans="1:10" ht="12.75">
      <c r="A117" s="47" t="s">
        <v>160</v>
      </c>
      <c r="B117" s="68" t="s">
        <v>209</v>
      </c>
      <c r="C117" s="69"/>
      <c r="D117" s="69"/>
      <c r="E117" s="69"/>
      <c r="F117" s="45"/>
      <c r="G117" s="45"/>
      <c r="H117" s="213">
        <f>H118+H119</f>
        <v>695</v>
      </c>
      <c r="I117" s="183">
        <f>I118+I119</f>
        <v>0</v>
      </c>
      <c r="J117" s="220">
        <f t="shared" si="2"/>
        <v>695</v>
      </c>
    </row>
    <row r="118" spans="1:10" ht="12.75">
      <c r="A118" s="47" t="s">
        <v>214</v>
      </c>
      <c r="B118" s="53" t="s">
        <v>80</v>
      </c>
      <c r="C118" s="69"/>
      <c r="D118" s="69"/>
      <c r="E118" s="69"/>
      <c r="F118" s="45"/>
      <c r="G118" s="45"/>
      <c r="H118" s="213">
        <f>H128</f>
        <v>600</v>
      </c>
      <c r="I118" s="183"/>
      <c r="J118" s="220">
        <f t="shared" si="2"/>
        <v>600</v>
      </c>
    </row>
    <row r="119" spans="1:10" ht="12.75">
      <c r="A119" s="47" t="s">
        <v>240</v>
      </c>
      <c r="B119" s="53" t="s">
        <v>218</v>
      </c>
      <c r="C119" s="69"/>
      <c r="D119" s="69"/>
      <c r="E119" s="69"/>
      <c r="F119" s="45"/>
      <c r="G119" s="45"/>
      <c r="H119" s="213" t="str">
        <f>H127</f>
        <v>95</v>
      </c>
      <c r="I119" s="183">
        <f aca="true" t="shared" si="3" ref="I119:I125">I120</f>
        <v>0</v>
      </c>
      <c r="J119" s="220">
        <f t="shared" si="2"/>
        <v>95</v>
      </c>
    </row>
    <row r="120" spans="1:10" ht="12">
      <c r="A120" s="70" t="s">
        <v>44</v>
      </c>
      <c r="B120" s="71" t="s">
        <v>209</v>
      </c>
      <c r="C120" s="71" t="s">
        <v>161</v>
      </c>
      <c r="D120" s="19"/>
      <c r="E120" s="19"/>
      <c r="F120" s="45"/>
      <c r="G120" s="45"/>
      <c r="H120" s="209">
        <f>H121</f>
        <v>695</v>
      </c>
      <c r="I120" s="183">
        <f t="shared" si="3"/>
        <v>0</v>
      </c>
      <c r="J120" s="220">
        <f t="shared" si="2"/>
        <v>695</v>
      </c>
    </row>
    <row r="121" spans="1:10" ht="24">
      <c r="A121" s="93" t="s">
        <v>271</v>
      </c>
      <c r="B121" s="71" t="s">
        <v>209</v>
      </c>
      <c r="C121" s="82" t="s">
        <v>161</v>
      </c>
      <c r="D121" s="82" t="s">
        <v>248</v>
      </c>
      <c r="E121" s="91"/>
      <c r="F121" s="45"/>
      <c r="G121" s="45"/>
      <c r="H121" s="211">
        <f>H123</f>
        <v>695</v>
      </c>
      <c r="I121" s="183">
        <f t="shared" si="3"/>
        <v>0</v>
      </c>
      <c r="J121" s="220">
        <f t="shared" si="2"/>
        <v>695</v>
      </c>
    </row>
    <row r="122" spans="1:10" ht="25.5">
      <c r="A122" s="90" t="s">
        <v>249</v>
      </c>
      <c r="B122" s="71" t="s">
        <v>209</v>
      </c>
      <c r="C122" s="82" t="s">
        <v>161</v>
      </c>
      <c r="D122" s="82" t="s">
        <v>250</v>
      </c>
      <c r="E122" s="91"/>
      <c r="F122" s="45"/>
      <c r="G122" s="45"/>
      <c r="H122" s="211">
        <f>H123</f>
        <v>695</v>
      </c>
      <c r="I122" s="183">
        <f t="shared" si="3"/>
        <v>0</v>
      </c>
      <c r="J122" s="220">
        <f t="shared" si="2"/>
        <v>695</v>
      </c>
    </row>
    <row r="123" spans="1:10" ht="23.25" customHeight="1">
      <c r="A123" s="90" t="s">
        <v>239</v>
      </c>
      <c r="B123" s="71" t="s">
        <v>209</v>
      </c>
      <c r="C123" s="71" t="s">
        <v>161</v>
      </c>
      <c r="D123" s="71" t="s">
        <v>256</v>
      </c>
      <c r="E123" s="19"/>
      <c r="F123" s="45"/>
      <c r="G123" s="45"/>
      <c r="H123" s="209">
        <f>H126</f>
        <v>695</v>
      </c>
      <c r="I123" s="183">
        <f t="shared" si="3"/>
        <v>0</v>
      </c>
      <c r="J123" s="220">
        <f t="shared" si="2"/>
        <v>695</v>
      </c>
    </row>
    <row r="124" spans="1:10" ht="24.75" customHeight="1">
      <c r="A124" s="185" t="s">
        <v>251</v>
      </c>
      <c r="B124" s="71" t="s">
        <v>209</v>
      </c>
      <c r="C124" s="71" t="s">
        <v>161</v>
      </c>
      <c r="D124" s="71" t="s">
        <v>256</v>
      </c>
      <c r="E124" s="19" t="s">
        <v>252</v>
      </c>
      <c r="F124" s="45"/>
      <c r="G124" s="45"/>
      <c r="H124" s="209">
        <f>H125</f>
        <v>695</v>
      </c>
      <c r="I124" s="183">
        <f t="shared" si="3"/>
        <v>0</v>
      </c>
      <c r="J124" s="220">
        <f t="shared" si="2"/>
        <v>695</v>
      </c>
    </row>
    <row r="125" spans="1:10" ht="16.5" customHeight="1">
      <c r="A125" s="186" t="s">
        <v>253</v>
      </c>
      <c r="B125" s="71" t="s">
        <v>209</v>
      </c>
      <c r="C125" s="71" t="s">
        <v>161</v>
      </c>
      <c r="D125" s="71" t="s">
        <v>256</v>
      </c>
      <c r="E125" s="19" t="s">
        <v>254</v>
      </c>
      <c r="F125" s="45"/>
      <c r="G125" s="45"/>
      <c r="H125" s="209">
        <f>H126</f>
        <v>695</v>
      </c>
      <c r="I125" s="183">
        <f t="shared" si="3"/>
        <v>0</v>
      </c>
      <c r="J125" s="220">
        <f t="shared" si="2"/>
        <v>695</v>
      </c>
    </row>
    <row r="126" spans="1:11" ht="48">
      <c r="A126" s="70" t="s">
        <v>2</v>
      </c>
      <c r="B126" s="71" t="s">
        <v>209</v>
      </c>
      <c r="C126" s="71" t="s">
        <v>161</v>
      </c>
      <c r="D126" s="71" t="s">
        <v>256</v>
      </c>
      <c r="E126" s="71" t="s">
        <v>162</v>
      </c>
      <c r="F126" s="45"/>
      <c r="G126" s="45"/>
      <c r="H126" s="209">
        <f>H127+H128</f>
        <v>695</v>
      </c>
      <c r="I126" s="183">
        <f>I127+I128</f>
        <v>0</v>
      </c>
      <c r="J126" s="220">
        <f t="shared" si="2"/>
        <v>695</v>
      </c>
      <c r="K126" s="121"/>
    </row>
    <row r="127" spans="1:10" ht="12">
      <c r="A127" s="73" t="s">
        <v>255</v>
      </c>
      <c r="B127" s="71" t="s">
        <v>209</v>
      </c>
      <c r="C127" s="71" t="s">
        <v>161</v>
      </c>
      <c r="D127" s="71" t="s">
        <v>256</v>
      </c>
      <c r="E127" s="71" t="s">
        <v>162</v>
      </c>
      <c r="F127" s="45"/>
      <c r="G127" s="45" t="s">
        <v>218</v>
      </c>
      <c r="H127" s="210" t="s">
        <v>308</v>
      </c>
      <c r="I127" s="183"/>
      <c r="J127" s="220">
        <f t="shared" si="2"/>
        <v>95</v>
      </c>
    </row>
    <row r="128" spans="1:10" ht="12">
      <c r="A128" s="73" t="s">
        <v>214</v>
      </c>
      <c r="B128" s="71" t="s">
        <v>209</v>
      </c>
      <c r="C128" s="71" t="s">
        <v>161</v>
      </c>
      <c r="D128" s="71" t="s">
        <v>256</v>
      </c>
      <c r="E128" s="71" t="s">
        <v>162</v>
      </c>
      <c r="F128" s="45"/>
      <c r="G128" s="45" t="s">
        <v>80</v>
      </c>
      <c r="H128" s="209">
        <f>550+50</f>
        <v>600</v>
      </c>
      <c r="I128" s="183"/>
      <c r="J128" s="220">
        <f t="shared" si="2"/>
        <v>600</v>
      </c>
    </row>
    <row r="129" spans="1:10" ht="12">
      <c r="A129" s="95" t="s">
        <v>45</v>
      </c>
      <c r="B129" s="68" t="s">
        <v>106</v>
      </c>
      <c r="C129" s="69"/>
      <c r="D129" s="69"/>
      <c r="E129" s="69"/>
      <c r="F129" s="45"/>
      <c r="G129" s="45"/>
      <c r="H129" s="213">
        <f>H130</f>
        <v>29.5</v>
      </c>
      <c r="I129" s="183"/>
      <c r="J129" s="220">
        <f t="shared" si="2"/>
        <v>29.5</v>
      </c>
    </row>
    <row r="130" spans="1:10" ht="12.75">
      <c r="A130" s="47" t="s">
        <v>240</v>
      </c>
      <c r="B130" s="68" t="s">
        <v>218</v>
      </c>
      <c r="C130" s="69"/>
      <c r="D130" s="69"/>
      <c r="E130" s="69"/>
      <c r="F130" s="45"/>
      <c r="G130" s="45"/>
      <c r="H130" s="213">
        <f>H131</f>
        <v>29.5</v>
      </c>
      <c r="I130" s="183"/>
      <c r="J130" s="220">
        <f t="shared" si="2"/>
        <v>29.5</v>
      </c>
    </row>
    <row r="131" spans="1:10" ht="12.75">
      <c r="A131" s="90" t="s">
        <v>46</v>
      </c>
      <c r="B131" s="71" t="s">
        <v>106</v>
      </c>
      <c r="C131" s="71" t="s">
        <v>164</v>
      </c>
      <c r="D131" s="19"/>
      <c r="E131" s="19"/>
      <c r="F131" s="45"/>
      <c r="G131" s="45"/>
      <c r="H131" s="209">
        <f>H133</f>
        <v>29.5</v>
      </c>
      <c r="I131" s="183"/>
      <c r="J131" s="220">
        <f t="shared" si="2"/>
        <v>29.5</v>
      </c>
    </row>
    <row r="132" spans="1:10" ht="12.75">
      <c r="A132" s="90" t="s">
        <v>217</v>
      </c>
      <c r="B132" s="71" t="s">
        <v>106</v>
      </c>
      <c r="C132" s="71" t="s">
        <v>164</v>
      </c>
      <c r="D132" s="19" t="s">
        <v>216</v>
      </c>
      <c r="E132" s="19"/>
      <c r="F132" s="45"/>
      <c r="G132" s="45"/>
      <c r="H132" s="209">
        <f>H133</f>
        <v>29.5</v>
      </c>
      <c r="I132" s="183"/>
      <c r="J132" s="220">
        <f t="shared" si="2"/>
        <v>29.5</v>
      </c>
    </row>
    <row r="133" spans="1:10" ht="19.5" customHeight="1">
      <c r="A133" s="70" t="s">
        <v>270</v>
      </c>
      <c r="B133" s="71" t="s">
        <v>106</v>
      </c>
      <c r="C133" s="71" t="s">
        <v>164</v>
      </c>
      <c r="D133" s="71" t="s">
        <v>257</v>
      </c>
      <c r="E133" s="19"/>
      <c r="F133" s="45"/>
      <c r="G133" s="45"/>
      <c r="H133" s="209">
        <f>H134</f>
        <v>29.5</v>
      </c>
      <c r="I133" s="183"/>
      <c r="J133" s="220">
        <f t="shared" si="2"/>
        <v>29.5</v>
      </c>
    </row>
    <row r="134" spans="1:10" ht="24">
      <c r="A134" s="70" t="s">
        <v>166</v>
      </c>
      <c r="B134" s="71" t="s">
        <v>106</v>
      </c>
      <c r="C134" s="71" t="s">
        <v>164</v>
      </c>
      <c r="D134" s="71" t="s">
        <v>257</v>
      </c>
      <c r="E134" s="72" t="s">
        <v>167</v>
      </c>
      <c r="F134" s="45"/>
      <c r="G134" s="45"/>
      <c r="H134" s="209">
        <f>H135</f>
        <v>29.5</v>
      </c>
      <c r="I134" s="183"/>
      <c r="J134" s="220">
        <f t="shared" si="2"/>
        <v>29.5</v>
      </c>
    </row>
    <row r="135" spans="1:10" ht="12">
      <c r="A135" s="73" t="s">
        <v>255</v>
      </c>
      <c r="B135" s="71" t="s">
        <v>106</v>
      </c>
      <c r="C135" s="71" t="s">
        <v>164</v>
      </c>
      <c r="D135" s="71" t="s">
        <v>257</v>
      </c>
      <c r="E135" s="71" t="s">
        <v>167</v>
      </c>
      <c r="F135" s="45"/>
      <c r="G135" s="45" t="s">
        <v>218</v>
      </c>
      <c r="H135" s="209">
        <v>29.5</v>
      </c>
      <c r="I135" s="183"/>
      <c r="J135" s="220">
        <f t="shared" si="2"/>
        <v>29.5</v>
      </c>
    </row>
    <row r="136" spans="1:10" ht="12.75" customHeight="1" hidden="1">
      <c r="A136" s="70" t="s">
        <v>170</v>
      </c>
      <c r="B136" s="71" t="s">
        <v>52</v>
      </c>
      <c r="C136" s="71" t="s">
        <v>168</v>
      </c>
      <c r="D136" s="19" t="s">
        <v>169</v>
      </c>
      <c r="E136" s="19" t="s">
        <v>171</v>
      </c>
      <c r="F136" s="45"/>
      <c r="G136" s="45"/>
      <c r="H136" s="209">
        <v>0</v>
      </c>
      <c r="I136" s="183"/>
      <c r="J136" s="220">
        <f t="shared" si="2"/>
        <v>0</v>
      </c>
    </row>
    <row r="137" spans="1:10" ht="11.25" customHeight="1" hidden="1">
      <c r="A137" s="73" t="s">
        <v>153</v>
      </c>
      <c r="B137" s="71" t="s">
        <v>52</v>
      </c>
      <c r="C137" s="71" t="s">
        <v>168</v>
      </c>
      <c r="D137" s="19" t="s">
        <v>169</v>
      </c>
      <c r="E137" s="19" t="s">
        <v>171</v>
      </c>
      <c r="F137" s="45"/>
      <c r="G137" s="45"/>
      <c r="H137" s="209">
        <v>0</v>
      </c>
      <c r="I137" s="183"/>
      <c r="J137" s="220">
        <f t="shared" si="2"/>
        <v>0</v>
      </c>
    </row>
    <row r="138" spans="1:10" ht="21.75" customHeight="1">
      <c r="A138" s="47" t="s">
        <v>64</v>
      </c>
      <c r="B138" s="75" t="s">
        <v>210</v>
      </c>
      <c r="C138" s="75"/>
      <c r="D138" s="71"/>
      <c r="E138" s="19"/>
      <c r="F138" s="45"/>
      <c r="G138" s="45"/>
      <c r="H138" s="213">
        <f aca="true" t="shared" si="4" ref="H138:H145">H139</f>
        <v>10</v>
      </c>
      <c r="I138" s="183"/>
      <c r="J138" s="220">
        <f aca="true" t="shared" si="5" ref="J138:J148">H138+I138</f>
        <v>10</v>
      </c>
    </row>
    <row r="139" spans="1:10" ht="21.75" customHeight="1">
      <c r="A139" s="96" t="s">
        <v>258</v>
      </c>
      <c r="B139" s="77" t="s">
        <v>210</v>
      </c>
      <c r="C139" s="82" t="s">
        <v>163</v>
      </c>
      <c r="D139" s="71"/>
      <c r="E139" s="19"/>
      <c r="F139" s="45"/>
      <c r="G139" s="45"/>
      <c r="H139" s="209">
        <f t="shared" si="4"/>
        <v>10</v>
      </c>
      <c r="I139" s="183"/>
      <c r="J139" s="220">
        <f t="shared" si="5"/>
        <v>10</v>
      </c>
    </row>
    <row r="140" spans="1:10" ht="36" customHeight="1">
      <c r="A140" s="116" t="s">
        <v>272</v>
      </c>
      <c r="B140" s="77" t="s">
        <v>210</v>
      </c>
      <c r="C140" s="82" t="s">
        <v>163</v>
      </c>
      <c r="D140" s="82" t="s">
        <v>260</v>
      </c>
      <c r="E140" s="82"/>
      <c r="F140" s="45"/>
      <c r="G140" s="45"/>
      <c r="H140" s="211">
        <f t="shared" si="4"/>
        <v>10</v>
      </c>
      <c r="I140" s="183"/>
      <c r="J140" s="220">
        <f t="shared" si="5"/>
        <v>10</v>
      </c>
    </row>
    <row r="141" spans="1:10" ht="28.5" customHeight="1">
      <c r="A141" s="94" t="s">
        <v>259</v>
      </c>
      <c r="B141" s="77" t="s">
        <v>210</v>
      </c>
      <c r="C141" s="71" t="s">
        <v>163</v>
      </c>
      <c r="D141" s="71" t="s">
        <v>261</v>
      </c>
      <c r="E141" s="72"/>
      <c r="F141" s="45"/>
      <c r="G141" s="45"/>
      <c r="H141" s="209">
        <f t="shared" si="4"/>
        <v>10</v>
      </c>
      <c r="I141" s="183"/>
      <c r="J141" s="220">
        <f t="shared" si="5"/>
        <v>10</v>
      </c>
    </row>
    <row r="142" spans="1:10" ht="12.75">
      <c r="A142" s="94" t="s">
        <v>239</v>
      </c>
      <c r="B142" s="77" t="s">
        <v>210</v>
      </c>
      <c r="C142" s="71" t="s">
        <v>163</v>
      </c>
      <c r="D142" s="71" t="s">
        <v>261</v>
      </c>
      <c r="E142" s="72"/>
      <c r="F142" s="7"/>
      <c r="G142" s="7"/>
      <c r="H142" s="202">
        <f>H145</f>
        <v>10</v>
      </c>
      <c r="I142" s="183"/>
      <c r="J142" s="220">
        <f t="shared" si="5"/>
        <v>10</v>
      </c>
    </row>
    <row r="143" spans="1:10" ht="22.5">
      <c r="A143" s="49" t="s">
        <v>222</v>
      </c>
      <c r="B143" s="77" t="s">
        <v>210</v>
      </c>
      <c r="C143" s="71" t="s">
        <v>163</v>
      </c>
      <c r="D143" s="71" t="s">
        <v>261</v>
      </c>
      <c r="E143" s="72" t="s">
        <v>223</v>
      </c>
      <c r="F143" s="7"/>
      <c r="G143" s="7"/>
      <c r="H143" s="202">
        <f>H144</f>
        <v>10</v>
      </c>
      <c r="I143" s="183"/>
      <c r="J143" s="220">
        <f t="shared" si="5"/>
        <v>10</v>
      </c>
    </row>
    <row r="144" spans="1:10" ht="22.5">
      <c r="A144" s="46" t="s">
        <v>10</v>
      </c>
      <c r="B144" s="77" t="s">
        <v>210</v>
      </c>
      <c r="C144" s="71" t="s">
        <v>163</v>
      </c>
      <c r="D144" s="71" t="s">
        <v>261</v>
      </c>
      <c r="E144" s="72" t="s">
        <v>147</v>
      </c>
      <c r="F144" s="7"/>
      <c r="G144" s="7"/>
      <c r="H144" s="202">
        <f>H145</f>
        <v>10</v>
      </c>
      <c r="I144" s="183"/>
      <c r="J144" s="220">
        <f t="shared" si="5"/>
        <v>10</v>
      </c>
    </row>
    <row r="145" spans="1:10" ht="12.75">
      <c r="A145" s="46" t="s">
        <v>240</v>
      </c>
      <c r="B145" s="77" t="s">
        <v>210</v>
      </c>
      <c r="C145" s="71" t="s">
        <v>163</v>
      </c>
      <c r="D145" s="71" t="s">
        <v>261</v>
      </c>
      <c r="E145" s="72" t="s">
        <v>147</v>
      </c>
      <c r="F145" s="10"/>
      <c r="G145" s="10" t="s">
        <v>218</v>
      </c>
      <c r="H145" s="202">
        <f t="shared" si="4"/>
        <v>10</v>
      </c>
      <c r="I145" s="183"/>
      <c r="J145" s="220">
        <f t="shared" si="5"/>
        <v>10</v>
      </c>
    </row>
    <row r="146" spans="1:10" ht="22.5">
      <c r="A146" s="46" t="s">
        <v>8</v>
      </c>
      <c r="B146" s="77" t="s">
        <v>210</v>
      </c>
      <c r="C146" s="71" t="s">
        <v>163</v>
      </c>
      <c r="D146" s="71" t="s">
        <v>261</v>
      </c>
      <c r="E146" s="71" t="s">
        <v>148</v>
      </c>
      <c r="F146" s="10"/>
      <c r="G146" s="10"/>
      <c r="H146" s="202">
        <v>10</v>
      </c>
      <c r="I146" s="183"/>
      <c r="J146" s="220">
        <f t="shared" si="5"/>
        <v>10</v>
      </c>
    </row>
    <row r="147" spans="1:10" ht="12">
      <c r="A147" s="70"/>
      <c r="B147" s="71"/>
      <c r="C147" s="71"/>
      <c r="D147" s="71"/>
      <c r="E147" s="71"/>
      <c r="F147" s="9"/>
      <c r="G147" s="9"/>
      <c r="H147" s="202"/>
      <c r="I147" s="183"/>
      <c r="J147" s="220">
        <f t="shared" si="5"/>
        <v>0</v>
      </c>
    </row>
    <row r="148" spans="1:10" ht="12.75">
      <c r="A148" s="47" t="s">
        <v>11</v>
      </c>
      <c r="B148" s="7"/>
      <c r="C148" s="7"/>
      <c r="D148" s="7"/>
      <c r="E148" s="7"/>
      <c r="F148" s="7"/>
      <c r="G148" s="7"/>
      <c r="H148" s="214">
        <f>H9+H65+H88+H117+H129+H576+H138+H79</f>
        <v>1395.3000000000002</v>
      </c>
      <c r="I148" s="183">
        <f>I9+I65+I79+I88+I117+I129+I138</f>
        <v>100</v>
      </c>
      <c r="J148" s="220">
        <f t="shared" si="5"/>
        <v>1495.3000000000002</v>
      </c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7.375" style="0" customWidth="1"/>
  </cols>
  <sheetData>
    <row r="1" spans="1:7" ht="12.75">
      <c r="A1" s="103"/>
      <c r="B1" s="123" t="s">
        <v>304</v>
      </c>
      <c r="C1" s="252"/>
      <c r="D1" s="252"/>
      <c r="E1" s="252"/>
      <c r="F1" s="252"/>
      <c r="G1" s="252"/>
    </row>
    <row r="2" spans="1:7" ht="12.75">
      <c r="A2" s="103"/>
      <c r="B2" s="251" t="s">
        <v>187</v>
      </c>
      <c r="C2" s="251"/>
      <c r="D2" s="251"/>
      <c r="E2" s="251"/>
      <c r="F2" s="251"/>
      <c r="G2" s="104"/>
    </row>
    <row r="3" spans="1:7" ht="12.75">
      <c r="A3" s="103"/>
      <c r="B3" s="251" t="s">
        <v>12</v>
      </c>
      <c r="C3" s="251"/>
      <c r="D3" s="251"/>
      <c r="E3" s="251"/>
      <c r="F3" s="251"/>
      <c r="G3" s="103"/>
    </row>
    <row r="4" spans="1:7" ht="21" customHeight="1">
      <c r="A4" s="103"/>
      <c r="B4" s="251" t="s">
        <v>310</v>
      </c>
      <c r="C4" s="251"/>
      <c r="D4" s="251"/>
      <c r="E4" s="251"/>
      <c r="F4" s="251"/>
      <c r="G4" s="103"/>
    </row>
    <row r="5" spans="1:7" ht="12.75">
      <c r="A5" s="103"/>
      <c r="B5" s="103"/>
      <c r="C5" s="103"/>
      <c r="D5" s="103"/>
      <c r="E5" s="103"/>
      <c r="F5" s="103"/>
      <c r="G5" s="103"/>
    </row>
    <row r="6" spans="1:7" ht="32.25" customHeight="1">
      <c r="A6" s="103"/>
      <c r="B6" s="253" t="s">
        <v>172</v>
      </c>
      <c r="C6" s="253"/>
      <c r="D6" s="253"/>
      <c r="E6" s="253"/>
      <c r="F6" s="253"/>
      <c r="G6" s="253"/>
    </row>
    <row r="7" spans="1:7" ht="27" customHeight="1">
      <c r="A7" s="103"/>
      <c r="B7" s="253" t="s">
        <v>283</v>
      </c>
      <c r="C7" s="253"/>
      <c r="D7" s="253"/>
      <c r="E7" s="253"/>
      <c r="F7" s="253"/>
      <c r="G7" s="253"/>
    </row>
    <row r="8" spans="1:9" ht="18.75" customHeight="1" thickBot="1">
      <c r="A8" s="103"/>
      <c r="B8" s="103"/>
      <c r="C8" s="103"/>
      <c r="D8" s="103"/>
      <c r="E8" s="103" t="s">
        <v>20</v>
      </c>
      <c r="F8" s="103"/>
      <c r="G8" s="103"/>
      <c r="I8" t="s">
        <v>20</v>
      </c>
    </row>
    <row r="9" spans="1:9" ht="23.25" customHeight="1" thickBot="1">
      <c r="A9" s="105"/>
      <c r="B9" s="106" t="s">
        <v>173</v>
      </c>
      <c r="C9" s="87"/>
      <c r="D9" s="87"/>
      <c r="E9" s="87"/>
      <c r="F9" s="107" t="s">
        <v>174</v>
      </c>
      <c r="G9" s="198" t="s">
        <v>298</v>
      </c>
      <c r="H9" s="183" t="s">
        <v>299</v>
      </c>
      <c r="I9" s="216" t="s">
        <v>296</v>
      </c>
    </row>
    <row r="10" spans="1:9" ht="64.5" customHeight="1">
      <c r="A10" s="105">
        <v>1</v>
      </c>
      <c r="B10" s="55" t="s">
        <v>277</v>
      </c>
      <c r="C10" s="108"/>
      <c r="D10" s="109"/>
      <c r="E10" s="110"/>
      <c r="F10" s="9" t="s">
        <v>232</v>
      </c>
      <c r="G10" s="48"/>
      <c r="H10" s="194"/>
      <c r="I10" s="194"/>
    </row>
    <row r="11" spans="1:9" ht="37.5" customHeight="1">
      <c r="A11" s="105">
        <v>2</v>
      </c>
      <c r="B11" s="111" t="s">
        <v>287</v>
      </c>
      <c r="C11" s="102" t="s">
        <v>175</v>
      </c>
      <c r="D11" s="102">
        <v>1</v>
      </c>
      <c r="E11" s="102">
        <v>7740</v>
      </c>
      <c r="F11" s="82" t="s">
        <v>235</v>
      </c>
      <c r="G11" s="98">
        <f>'цел ст2017'!H92</f>
        <v>30</v>
      </c>
      <c r="H11" s="194">
        <v>15</v>
      </c>
      <c r="I11" s="221">
        <f>G11+H11</f>
        <v>45</v>
      </c>
    </row>
    <row r="12" spans="1:9" ht="44.25" customHeight="1">
      <c r="A12" s="114">
        <v>3</v>
      </c>
      <c r="B12" s="92" t="s">
        <v>264</v>
      </c>
      <c r="C12" s="115"/>
      <c r="D12" s="115"/>
      <c r="E12" s="115"/>
      <c r="F12" s="71" t="s">
        <v>265</v>
      </c>
      <c r="G12" s="113"/>
      <c r="H12" s="194"/>
      <c r="I12" s="194"/>
    </row>
    <row r="13" spans="1:9" ht="30" customHeight="1">
      <c r="A13" s="114">
        <v>4</v>
      </c>
      <c r="B13" s="93" t="s">
        <v>273</v>
      </c>
      <c r="C13" s="115"/>
      <c r="D13" s="115"/>
      <c r="E13" s="115"/>
      <c r="F13" s="82" t="s">
        <v>248</v>
      </c>
      <c r="G13" s="113">
        <f>'цел ст2017'!H121</f>
        <v>695</v>
      </c>
      <c r="H13" s="194"/>
      <c r="I13" s="221">
        <f>G13+H13</f>
        <v>695</v>
      </c>
    </row>
    <row r="14" spans="1:9" ht="62.25" customHeight="1">
      <c r="A14" s="114">
        <v>5</v>
      </c>
      <c r="B14" s="111" t="s">
        <v>272</v>
      </c>
      <c r="C14" s="115"/>
      <c r="D14" s="115"/>
      <c r="E14" s="115"/>
      <c r="F14" s="82" t="s">
        <v>260</v>
      </c>
      <c r="G14" s="113">
        <v>10</v>
      </c>
      <c r="H14" s="194"/>
      <c r="I14" s="194"/>
    </row>
    <row r="15" spans="2:7" ht="12.75">
      <c r="B15" s="112"/>
      <c r="C15" s="112"/>
      <c r="D15" s="112"/>
      <c r="E15" s="112"/>
      <c r="F15" s="112"/>
      <c r="G15" s="112"/>
    </row>
    <row r="16" spans="2:7" ht="12.75">
      <c r="B16" s="112"/>
      <c r="C16" s="112"/>
      <c r="D16" s="112"/>
      <c r="E16" s="112"/>
      <c r="F16" s="112"/>
      <c r="G16" s="112"/>
    </row>
    <row r="17" spans="2:7" ht="12.75">
      <c r="B17" s="112"/>
      <c r="C17" s="112"/>
      <c r="D17" s="112"/>
      <c r="E17" s="112"/>
      <c r="F17" s="112"/>
      <c r="G17" s="112"/>
    </row>
    <row r="18" spans="2:7" ht="12.75">
      <c r="B18" s="112"/>
      <c r="C18" s="112"/>
      <c r="D18" s="112"/>
      <c r="E18" s="112"/>
      <c r="F18" s="112"/>
      <c r="G18" s="112"/>
    </row>
    <row r="19" spans="2:7" ht="12.75">
      <c r="B19" s="112"/>
      <c r="C19" s="112"/>
      <c r="D19" s="112"/>
      <c r="E19" s="112"/>
      <c r="F19" s="112"/>
      <c r="G19" s="112"/>
    </row>
    <row r="20" spans="2:7" ht="12.75">
      <c r="B20" s="112"/>
      <c r="C20" s="112"/>
      <c r="D20" s="112"/>
      <c r="E20" s="112"/>
      <c r="F20" s="112"/>
      <c r="G20" s="112"/>
    </row>
    <row r="21" spans="2:7" ht="12.75">
      <c r="B21" s="112"/>
      <c r="C21" s="112"/>
      <c r="D21" s="112"/>
      <c r="E21" s="112"/>
      <c r="F21" s="112"/>
      <c r="G21" s="112"/>
    </row>
    <row r="22" spans="2:7" ht="12.75">
      <c r="B22" s="112"/>
      <c r="C22" s="112"/>
      <c r="D22" s="112"/>
      <c r="E22" s="112"/>
      <c r="F22" s="112"/>
      <c r="G22" s="112"/>
    </row>
    <row r="23" spans="2:7" ht="12.75">
      <c r="B23" s="112"/>
      <c r="C23" s="112"/>
      <c r="D23" s="112"/>
      <c r="E23" s="112"/>
      <c r="F23" s="112"/>
      <c r="G23" s="112"/>
    </row>
    <row r="24" spans="2:7" ht="12.75">
      <c r="B24" s="112"/>
      <c r="C24" s="112"/>
      <c r="D24" s="112"/>
      <c r="E24" s="112"/>
      <c r="F24" s="112"/>
      <c r="G24" s="112"/>
    </row>
    <row r="25" spans="2:7" ht="12.75">
      <c r="B25" s="112"/>
      <c r="C25" s="112"/>
      <c r="D25" s="112"/>
      <c r="E25" s="112"/>
      <c r="F25" s="112"/>
      <c r="G25" s="112"/>
    </row>
    <row r="26" spans="2:7" ht="12.75">
      <c r="B26" s="112"/>
      <c r="C26" s="112"/>
      <c r="D26" s="112"/>
      <c r="E26" s="112"/>
      <c r="F26" s="112"/>
      <c r="G26" s="112"/>
    </row>
    <row r="27" spans="2:7" ht="12.75">
      <c r="B27" s="112"/>
      <c r="C27" s="112"/>
      <c r="D27" s="112"/>
      <c r="E27" s="112"/>
      <c r="F27" s="112"/>
      <c r="G27" s="112"/>
    </row>
    <row r="28" spans="2:7" ht="12.75">
      <c r="B28" s="112"/>
      <c r="C28" s="112"/>
      <c r="D28" s="112"/>
      <c r="E28" s="112"/>
      <c r="F28" s="112"/>
      <c r="G28" s="112"/>
    </row>
    <row r="29" spans="2:7" ht="12.75">
      <c r="B29" s="112"/>
      <c r="C29" s="112"/>
      <c r="D29" s="112"/>
      <c r="E29" s="112"/>
      <c r="F29" s="112"/>
      <c r="G29" s="112"/>
    </row>
    <row r="30" spans="2:7" ht="12.75">
      <c r="B30" s="112"/>
      <c r="C30" s="112"/>
      <c r="D30" s="112"/>
      <c r="E30" s="112"/>
      <c r="F30" s="112"/>
      <c r="G30" s="112"/>
    </row>
    <row r="31" spans="2:7" ht="12.75">
      <c r="B31" s="112"/>
      <c r="C31" s="112"/>
      <c r="D31" s="112"/>
      <c r="E31" s="112"/>
      <c r="F31" s="112"/>
      <c r="G31" s="112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36">
      <selection activeCell="J15" sqref="J15"/>
    </sheetView>
  </sheetViews>
  <sheetFormatPr defaultColWidth="9.00390625" defaultRowHeight="12.75"/>
  <cols>
    <col min="1" max="1" width="48.875" style="2" customWidth="1"/>
    <col min="2" max="2" width="6.375" style="5" customWidth="1"/>
    <col min="3" max="3" width="8.125" style="5" customWidth="1"/>
    <col min="4" max="4" width="9.125" style="5" customWidth="1"/>
    <col min="5" max="5" width="11.75390625" style="5" customWidth="1"/>
    <col min="6" max="6" width="5.875" style="5" customWidth="1"/>
    <col min="7" max="7" width="4.375" style="5" customWidth="1"/>
    <col min="8" max="8" width="5.625" style="2" customWidth="1"/>
    <col min="9" max="9" width="10.00390625" style="0" bestFit="1" customWidth="1"/>
  </cols>
  <sheetData>
    <row r="1" spans="1:8" ht="12.75">
      <c r="A1" s="250" t="s">
        <v>303</v>
      </c>
      <c r="B1" s="250"/>
      <c r="C1" s="250"/>
      <c r="D1" s="250"/>
      <c r="E1" s="250"/>
      <c r="F1" s="250"/>
      <c r="G1" s="250"/>
      <c r="H1" s="250"/>
    </row>
    <row r="2" spans="1:8" ht="12.75">
      <c r="A2" s="250" t="s">
        <v>186</v>
      </c>
      <c r="B2" s="250"/>
      <c r="C2" s="250"/>
      <c r="D2" s="250"/>
      <c r="E2" s="250"/>
      <c r="F2" s="250"/>
      <c r="G2" s="250"/>
      <c r="H2" s="250"/>
    </row>
    <row r="3" spans="1:8" ht="12.75">
      <c r="A3" s="250" t="s">
        <v>12</v>
      </c>
      <c r="B3" s="250"/>
      <c r="C3" s="250"/>
      <c r="D3" s="250"/>
      <c r="E3" s="250"/>
      <c r="F3" s="250"/>
      <c r="G3" s="250"/>
      <c r="H3" s="250"/>
    </row>
    <row r="4" spans="4:8" ht="12.75">
      <c r="D4" s="238" t="s">
        <v>309</v>
      </c>
      <c r="E4" s="238"/>
      <c r="F4" s="238"/>
      <c r="G4" s="238"/>
      <c r="H4" s="238"/>
    </row>
    <row r="5" spans="5:7" ht="12.75">
      <c r="E5" s="2"/>
      <c r="F5" s="2"/>
      <c r="G5" s="2"/>
    </row>
    <row r="6" spans="1:8" ht="14.25">
      <c r="A6" s="241" t="s">
        <v>280</v>
      </c>
      <c r="B6" s="241"/>
      <c r="C6" s="241"/>
      <c r="D6" s="241"/>
      <c r="E6" s="241"/>
      <c r="F6" s="241"/>
      <c r="G6" s="241"/>
      <c r="H6" s="241"/>
    </row>
    <row r="7" spans="1:8" ht="13.5" thickBot="1">
      <c r="A7" s="18" t="s">
        <v>61</v>
      </c>
      <c r="H7" s="2" t="s">
        <v>20</v>
      </c>
    </row>
    <row r="8" spans="1:11" ht="23.25" thickBot="1">
      <c r="A8" s="29" t="s">
        <v>21</v>
      </c>
      <c r="B8" s="188" t="s">
        <v>49</v>
      </c>
      <c r="C8" s="30" t="s">
        <v>22</v>
      </c>
      <c r="D8" s="30" t="s">
        <v>23</v>
      </c>
      <c r="E8" s="30" t="s">
        <v>62</v>
      </c>
      <c r="F8" s="30" t="s">
        <v>50</v>
      </c>
      <c r="G8" s="190" t="s">
        <v>143</v>
      </c>
      <c r="H8" s="190" t="s">
        <v>142</v>
      </c>
      <c r="I8" s="198" t="s">
        <v>298</v>
      </c>
      <c r="J8" s="183" t="s">
        <v>299</v>
      </c>
      <c r="K8" s="216" t="s">
        <v>296</v>
      </c>
    </row>
    <row r="9" spans="1:11" ht="12.75">
      <c r="A9" s="191" t="s">
        <v>262</v>
      </c>
      <c r="B9" s="189" t="s">
        <v>177</v>
      </c>
      <c r="C9" s="187"/>
      <c r="D9" s="187"/>
      <c r="E9" s="187"/>
      <c r="F9" s="187"/>
      <c r="G9" s="9"/>
      <c r="H9" s="9"/>
      <c r="I9" s="217"/>
      <c r="J9" s="194"/>
      <c r="K9" s="194"/>
    </row>
    <row r="10" spans="1:11" ht="12.75">
      <c r="A10" s="47" t="s">
        <v>24</v>
      </c>
      <c r="B10" s="27" t="s">
        <v>177</v>
      </c>
      <c r="C10" s="6" t="s">
        <v>201</v>
      </c>
      <c r="D10" s="7"/>
      <c r="E10" s="7"/>
      <c r="F10" s="7"/>
      <c r="G10" s="28"/>
      <c r="H10" s="28"/>
      <c r="I10" s="199">
        <f>I11+I13</f>
        <v>594.0999999999999</v>
      </c>
      <c r="J10" s="222">
        <f>J11+J12+J13</f>
        <v>85</v>
      </c>
      <c r="K10" s="223">
        <f>I10+J10</f>
        <v>679.0999999999999</v>
      </c>
    </row>
    <row r="11" spans="1:11" ht="12.75">
      <c r="A11" s="47" t="s">
        <v>214</v>
      </c>
      <c r="B11" s="27" t="s">
        <v>177</v>
      </c>
      <c r="C11" s="53" t="s">
        <v>80</v>
      </c>
      <c r="D11" s="7"/>
      <c r="E11" s="7"/>
      <c r="F11" s="7"/>
      <c r="G11" s="28"/>
      <c r="H11" s="28"/>
      <c r="I11" s="199">
        <f>I20+I29+I36</f>
        <v>311.9</v>
      </c>
      <c r="J11" s="222"/>
      <c r="K11" s="223">
        <f aca="true" t="shared" si="0" ref="K11:K74">I11+J11</f>
        <v>311.9</v>
      </c>
    </row>
    <row r="12" spans="1:11" ht="12.75">
      <c r="A12" s="47" t="s">
        <v>266</v>
      </c>
      <c r="B12" s="27" t="s">
        <v>177</v>
      </c>
      <c r="C12" s="53" t="s">
        <v>267</v>
      </c>
      <c r="D12" s="7"/>
      <c r="E12" s="7"/>
      <c r="F12" s="7"/>
      <c r="G12" s="28"/>
      <c r="H12" s="28"/>
      <c r="I12" s="199"/>
      <c r="J12" s="222"/>
      <c r="K12" s="223">
        <f t="shared" si="0"/>
        <v>0</v>
      </c>
    </row>
    <row r="13" spans="1:11" ht="12.75">
      <c r="A13" s="47" t="s">
        <v>240</v>
      </c>
      <c r="B13" s="27" t="s">
        <v>177</v>
      </c>
      <c r="C13" s="53" t="s">
        <v>218</v>
      </c>
      <c r="D13" s="7"/>
      <c r="E13" s="7"/>
      <c r="F13" s="7"/>
      <c r="G13" s="28"/>
      <c r="H13" s="28"/>
      <c r="I13" s="199">
        <f>I19+I28+I35+I45+I57+I58</f>
        <v>282.2</v>
      </c>
      <c r="J13" s="222">
        <f>J14+J23</f>
        <v>85</v>
      </c>
      <c r="K13" s="223">
        <f t="shared" si="0"/>
        <v>367.2</v>
      </c>
    </row>
    <row r="14" spans="1:11" ht="21">
      <c r="A14" s="62" t="s">
        <v>269</v>
      </c>
      <c r="B14" s="27" t="s">
        <v>177</v>
      </c>
      <c r="C14" s="56" t="s">
        <v>201</v>
      </c>
      <c r="D14" s="14" t="s">
        <v>138</v>
      </c>
      <c r="E14" s="7"/>
      <c r="F14" s="7"/>
      <c r="G14" s="28"/>
      <c r="H14" s="28"/>
      <c r="I14" s="199">
        <f>I15</f>
        <v>194.1</v>
      </c>
      <c r="J14" s="194">
        <f>J15</f>
        <v>30.2</v>
      </c>
      <c r="K14" s="223">
        <f t="shared" si="0"/>
        <v>224.29999999999998</v>
      </c>
    </row>
    <row r="15" spans="1:11" ht="12.75">
      <c r="A15" s="46" t="s">
        <v>217</v>
      </c>
      <c r="B15" s="27" t="s">
        <v>177</v>
      </c>
      <c r="C15" s="56" t="s">
        <v>201</v>
      </c>
      <c r="D15" s="14" t="s">
        <v>138</v>
      </c>
      <c r="E15" s="10" t="s">
        <v>216</v>
      </c>
      <c r="F15" s="7"/>
      <c r="G15" s="28"/>
      <c r="H15" s="28"/>
      <c r="I15" s="199">
        <f>I16</f>
        <v>194.1</v>
      </c>
      <c r="J15" s="194">
        <f>J16</f>
        <v>30.2</v>
      </c>
      <c r="K15" s="223">
        <f t="shared" si="0"/>
        <v>224.29999999999998</v>
      </c>
    </row>
    <row r="16" spans="1:11" ht="12.75">
      <c r="A16" s="43" t="s">
        <v>108</v>
      </c>
      <c r="B16" s="27" t="s">
        <v>177</v>
      </c>
      <c r="C16" s="56" t="s">
        <v>201</v>
      </c>
      <c r="D16" s="14" t="s">
        <v>138</v>
      </c>
      <c r="E16" s="12" t="s">
        <v>219</v>
      </c>
      <c r="F16" s="12"/>
      <c r="G16" s="12"/>
      <c r="H16" s="12"/>
      <c r="I16" s="200">
        <f>I17</f>
        <v>194.1</v>
      </c>
      <c r="J16" s="194">
        <f>J17</f>
        <v>30.2</v>
      </c>
      <c r="K16" s="221">
        <f t="shared" si="0"/>
        <v>224.29999999999998</v>
      </c>
    </row>
    <row r="17" spans="1:11" ht="45">
      <c r="A17" s="64" t="s">
        <v>139</v>
      </c>
      <c r="B17" s="27" t="s">
        <v>177</v>
      </c>
      <c r="C17" s="56" t="s">
        <v>201</v>
      </c>
      <c r="D17" s="14" t="s">
        <v>138</v>
      </c>
      <c r="E17" s="12" t="s">
        <v>219</v>
      </c>
      <c r="F17" s="10" t="s">
        <v>137</v>
      </c>
      <c r="G17" s="10"/>
      <c r="H17" s="10"/>
      <c r="I17" s="201">
        <f>I18</f>
        <v>194.1</v>
      </c>
      <c r="J17" s="194">
        <f>J18</f>
        <v>30.2</v>
      </c>
      <c r="K17" s="221">
        <f t="shared" si="0"/>
        <v>224.29999999999998</v>
      </c>
    </row>
    <row r="18" spans="1:11" ht="22.5">
      <c r="A18" s="64" t="s">
        <v>140</v>
      </c>
      <c r="B18" s="27" t="s">
        <v>177</v>
      </c>
      <c r="C18" s="56" t="s">
        <v>201</v>
      </c>
      <c r="D18" s="14" t="s">
        <v>138</v>
      </c>
      <c r="E18" s="12" t="s">
        <v>219</v>
      </c>
      <c r="F18" s="10" t="s">
        <v>95</v>
      </c>
      <c r="G18" s="10"/>
      <c r="H18" s="10"/>
      <c r="I18" s="201">
        <f>I19+I20</f>
        <v>194.1</v>
      </c>
      <c r="J18" s="194">
        <f>J21+J22</f>
        <v>30.2</v>
      </c>
      <c r="K18" s="221">
        <f t="shared" si="0"/>
        <v>224.29999999999998</v>
      </c>
    </row>
    <row r="19" spans="1:11" ht="12.75">
      <c r="A19" s="49" t="s">
        <v>240</v>
      </c>
      <c r="B19" s="27" t="s">
        <v>177</v>
      </c>
      <c r="C19" s="56" t="s">
        <v>201</v>
      </c>
      <c r="D19" s="14" t="s">
        <v>138</v>
      </c>
      <c r="E19" s="12" t="s">
        <v>219</v>
      </c>
      <c r="F19" s="10" t="s">
        <v>95</v>
      </c>
      <c r="G19" s="10"/>
      <c r="H19" s="10" t="s">
        <v>218</v>
      </c>
      <c r="I19" s="201">
        <v>40</v>
      </c>
      <c r="J19" s="194"/>
      <c r="K19" s="221">
        <f t="shared" si="0"/>
        <v>40</v>
      </c>
    </row>
    <row r="20" spans="1:11" ht="12.75">
      <c r="A20" s="49" t="s">
        <v>214</v>
      </c>
      <c r="B20" s="27" t="s">
        <v>177</v>
      </c>
      <c r="C20" s="56" t="s">
        <v>201</v>
      </c>
      <c r="D20" s="14" t="s">
        <v>138</v>
      </c>
      <c r="E20" s="12" t="s">
        <v>219</v>
      </c>
      <c r="F20" s="10" t="s">
        <v>95</v>
      </c>
      <c r="G20" s="10"/>
      <c r="H20" s="10" t="s">
        <v>80</v>
      </c>
      <c r="I20" s="201">
        <f>141.1+13</f>
        <v>154.1</v>
      </c>
      <c r="J20" s="194"/>
      <c r="K20" s="221">
        <f t="shared" si="0"/>
        <v>154.1</v>
      </c>
    </row>
    <row r="21" spans="1:11" ht="12.75">
      <c r="A21" s="2" t="s">
        <v>228</v>
      </c>
      <c r="B21" s="27" t="s">
        <v>177</v>
      </c>
      <c r="C21" s="56" t="s">
        <v>201</v>
      </c>
      <c r="D21" s="14" t="s">
        <v>138</v>
      </c>
      <c r="E21" s="12" t="s">
        <v>219</v>
      </c>
      <c r="F21" s="10" t="s">
        <v>141</v>
      </c>
      <c r="G21" s="10"/>
      <c r="H21" s="10"/>
      <c r="I21" s="201">
        <f>139.1+10</f>
        <v>149.1</v>
      </c>
      <c r="J21" s="194">
        <v>23.2</v>
      </c>
      <c r="K21" s="221">
        <f t="shared" si="0"/>
        <v>172.29999999999998</v>
      </c>
    </row>
    <row r="22" spans="1:11" ht="33.75">
      <c r="A22" s="49" t="s">
        <v>226</v>
      </c>
      <c r="B22" s="27" t="s">
        <v>177</v>
      </c>
      <c r="C22" s="56" t="s">
        <v>201</v>
      </c>
      <c r="D22" s="14" t="s">
        <v>138</v>
      </c>
      <c r="E22" s="12" t="s">
        <v>219</v>
      </c>
      <c r="F22" s="10" t="s">
        <v>227</v>
      </c>
      <c r="G22" s="10"/>
      <c r="H22" s="10"/>
      <c r="I22" s="201">
        <f>42+3</f>
        <v>45</v>
      </c>
      <c r="J22" s="194">
        <v>7</v>
      </c>
      <c r="K22" s="221">
        <f t="shared" si="0"/>
        <v>52</v>
      </c>
    </row>
    <row r="23" spans="1:11" ht="32.25">
      <c r="A23" s="63" t="s">
        <v>220</v>
      </c>
      <c r="B23" s="27" t="s">
        <v>178</v>
      </c>
      <c r="C23" s="52" t="s">
        <v>201</v>
      </c>
      <c r="D23" s="9" t="s">
        <v>144</v>
      </c>
      <c r="E23" s="10"/>
      <c r="F23" s="10"/>
      <c r="G23" s="10"/>
      <c r="H23" s="10"/>
      <c r="I23" s="200">
        <f>I24</f>
        <v>399</v>
      </c>
      <c r="J23" s="194">
        <f>J24</f>
        <v>54.8</v>
      </c>
      <c r="K23" s="221">
        <f t="shared" si="0"/>
        <v>453.8</v>
      </c>
    </row>
    <row r="24" spans="1:11" ht="12.75">
      <c r="A24" s="46" t="s">
        <v>217</v>
      </c>
      <c r="B24" s="27" t="s">
        <v>177</v>
      </c>
      <c r="C24" s="52" t="s">
        <v>201</v>
      </c>
      <c r="D24" s="9" t="s">
        <v>144</v>
      </c>
      <c r="E24" s="10" t="s">
        <v>216</v>
      </c>
      <c r="F24" s="10"/>
      <c r="G24" s="10"/>
      <c r="H24" s="10"/>
      <c r="I24" s="200">
        <f>I25</f>
        <v>399</v>
      </c>
      <c r="J24" s="194">
        <f>J25</f>
        <v>54.8</v>
      </c>
      <c r="K24" s="221">
        <f t="shared" si="0"/>
        <v>453.8</v>
      </c>
    </row>
    <row r="25" spans="1:11" ht="12.75">
      <c r="A25" s="43" t="s">
        <v>51</v>
      </c>
      <c r="B25" s="27" t="s">
        <v>177</v>
      </c>
      <c r="C25" s="52" t="s">
        <v>201</v>
      </c>
      <c r="D25" s="9" t="s">
        <v>144</v>
      </c>
      <c r="E25" s="9" t="s">
        <v>221</v>
      </c>
      <c r="F25" s="12"/>
      <c r="G25" s="12"/>
      <c r="H25" s="12"/>
      <c r="I25" s="200">
        <f>I26+I33+I39</f>
        <v>399</v>
      </c>
      <c r="J25" s="194">
        <f>J26+J32</f>
        <v>54.8</v>
      </c>
      <c r="K25" s="221">
        <f t="shared" si="0"/>
        <v>453.8</v>
      </c>
    </row>
    <row r="26" spans="1:11" ht="45">
      <c r="A26" s="64" t="s">
        <v>139</v>
      </c>
      <c r="B26" s="27" t="s">
        <v>177</v>
      </c>
      <c r="C26" s="52" t="s">
        <v>201</v>
      </c>
      <c r="D26" s="9" t="s">
        <v>144</v>
      </c>
      <c r="E26" s="9" t="s">
        <v>221</v>
      </c>
      <c r="F26" s="10" t="s">
        <v>137</v>
      </c>
      <c r="G26" s="12"/>
      <c r="H26" s="12"/>
      <c r="I26" s="200">
        <f>I27</f>
        <v>175.60000000000002</v>
      </c>
      <c r="J26" s="194">
        <f>J27</f>
        <v>31.2</v>
      </c>
      <c r="K26" s="221">
        <f t="shared" si="0"/>
        <v>206.8</v>
      </c>
    </row>
    <row r="27" spans="1:11" ht="22.5">
      <c r="A27" s="64" t="s">
        <v>140</v>
      </c>
      <c r="B27" s="27" t="s">
        <v>177</v>
      </c>
      <c r="C27" s="52" t="s">
        <v>201</v>
      </c>
      <c r="D27" s="9" t="s">
        <v>144</v>
      </c>
      <c r="E27" s="9" t="s">
        <v>221</v>
      </c>
      <c r="F27" s="10" t="s">
        <v>95</v>
      </c>
      <c r="G27" s="12"/>
      <c r="H27" s="12"/>
      <c r="I27" s="200">
        <f>I28+I29</f>
        <v>175.60000000000002</v>
      </c>
      <c r="J27" s="194">
        <f>J28</f>
        <v>31.2</v>
      </c>
      <c r="K27" s="221">
        <f t="shared" si="0"/>
        <v>206.8</v>
      </c>
    </row>
    <row r="28" spans="1:11" ht="12.75">
      <c r="A28" s="49" t="s">
        <v>240</v>
      </c>
      <c r="B28" s="27" t="s">
        <v>177</v>
      </c>
      <c r="C28" s="52" t="s">
        <v>201</v>
      </c>
      <c r="D28" s="9" t="s">
        <v>144</v>
      </c>
      <c r="E28" s="9" t="s">
        <v>221</v>
      </c>
      <c r="F28" s="10" t="s">
        <v>95</v>
      </c>
      <c r="G28" s="12"/>
      <c r="H28" s="12" t="s">
        <v>218</v>
      </c>
      <c r="I28" s="200">
        <v>40.7</v>
      </c>
      <c r="J28" s="194">
        <f>J30+J31</f>
        <v>31.2</v>
      </c>
      <c r="K28" s="221">
        <f t="shared" si="0"/>
        <v>71.9</v>
      </c>
    </row>
    <row r="29" spans="1:11" ht="12.75">
      <c r="A29" s="49" t="s">
        <v>214</v>
      </c>
      <c r="B29" s="27" t="s">
        <v>177</v>
      </c>
      <c r="C29" s="52" t="s">
        <v>201</v>
      </c>
      <c r="D29" s="9" t="s">
        <v>144</v>
      </c>
      <c r="E29" s="9" t="s">
        <v>221</v>
      </c>
      <c r="F29" s="10" t="s">
        <v>95</v>
      </c>
      <c r="G29" s="12"/>
      <c r="H29" s="12" t="s">
        <v>80</v>
      </c>
      <c r="I29" s="200">
        <f>121.9+13</f>
        <v>134.9</v>
      </c>
      <c r="J29" s="194"/>
      <c r="K29" s="221">
        <f t="shared" si="0"/>
        <v>134.9</v>
      </c>
    </row>
    <row r="30" spans="1:11" ht="12.75">
      <c r="A30" s="2" t="s">
        <v>228</v>
      </c>
      <c r="B30" s="27" t="s">
        <v>177</v>
      </c>
      <c r="C30" s="52" t="s">
        <v>201</v>
      </c>
      <c r="D30" s="9" t="s">
        <v>144</v>
      </c>
      <c r="E30" s="9" t="s">
        <v>221</v>
      </c>
      <c r="F30" s="10" t="s">
        <v>141</v>
      </c>
      <c r="G30" s="12"/>
      <c r="H30" s="12"/>
      <c r="I30" s="200">
        <f>124.9+10</f>
        <v>134.9</v>
      </c>
      <c r="J30" s="194">
        <v>24</v>
      </c>
      <c r="K30" s="221">
        <f t="shared" si="0"/>
        <v>158.9</v>
      </c>
    </row>
    <row r="31" spans="1:11" ht="33.75">
      <c r="A31" s="49" t="s">
        <v>226</v>
      </c>
      <c r="B31" s="27" t="s">
        <v>177</v>
      </c>
      <c r="C31" s="52" t="s">
        <v>201</v>
      </c>
      <c r="D31" s="9" t="s">
        <v>144</v>
      </c>
      <c r="E31" s="9" t="s">
        <v>221</v>
      </c>
      <c r="F31" s="10" t="s">
        <v>227</v>
      </c>
      <c r="G31" s="12"/>
      <c r="H31" s="12"/>
      <c r="I31" s="200">
        <f>37.7+3</f>
        <v>40.7</v>
      </c>
      <c r="J31" s="194">
        <v>7.2</v>
      </c>
      <c r="K31" s="221">
        <f t="shared" si="0"/>
        <v>47.900000000000006</v>
      </c>
    </row>
    <row r="32" spans="1:11" ht="22.5">
      <c r="A32" s="49" t="s">
        <v>222</v>
      </c>
      <c r="B32" s="27" t="s">
        <v>177</v>
      </c>
      <c r="C32" s="52" t="s">
        <v>201</v>
      </c>
      <c r="D32" s="9" t="s">
        <v>144</v>
      </c>
      <c r="E32" s="9" t="s">
        <v>221</v>
      </c>
      <c r="F32" s="10" t="s">
        <v>223</v>
      </c>
      <c r="G32" s="12"/>
      <c r="H32" s="12"/>
      <c r="I32" s="200">
        <f>I33</f>
        <v>223.4</v>
      </c>
      <c r="J32" s="194">
        <f>J33</f>
        <v>23.6</v>
      </c>
      <c r="K32" s="221">
        <f t="shared" si="0"/>
        <v>247</v>
      </c>
    </row>
    <row r="33" spans="1:11" ht="22.5">
      <c r="A33" s="46" t="s">
        <v>7</v>
      </c>
      <c r="B33" s="27" t="s">
        <v>177</v>
      </c>
      <c r="C33" s="52" t="s">
        <v>201</v>
      </c>
      <c r="D33" s="9" t="s">
        <v>144</v>
      </c>
      <c r="E33" s="9" t="s">
        <v>221</v>
      </c>
      <c r="F33" s="12" t="s">
        <v>147</v>
      </c>
      <c r="G33" s="12"/>
      <c r="H33" s="12"/>
      <c r="I33" s="200">
        <f>I34</f>
        <v>223.4</v>
      </c>
      <c r="J33" s="194">
        <f>J34</f>
        <v>23.6</v>
      </c>
      <c r="K33" s="221">
        <f t="shared" si="0"/>
        <v>247</v>
      </c>
    </row>
    <row r="34" spans="1:11" ht="22.5">
      <c r="A34" s="46" t="s">
        <v>5</v>
      </c>
      <c r="B34" s="27" t="s">
        <v>177</v>
      </c>
      <c r="C34" s="52" t="s">
        <v>201</v>
      </c>
      <c r="D34" s="9" t="s">
        <v>144</v>
      </c>
      <c r="E34" s="9" t="s">
        <v>221</v>
      </c>
      <c r="F34" s="12" t="s">
        <v>148</v>
      </c>
      <c r="G34" s="12"/>
      <c r="H34" s="12"/>
      <c r="I34" s="200">
        <f>I35+I36</f>
        <v>223.4</v>
      </c>
      <c r="J34" s="194">
        <f>J35</f>
        <v>23.6</v>
      </c>
      <c r="K34" s="221">
        <f t="shared" si="0"/>
        <v>247</v>
      </c>
    </row>
    <row r="35" spans="1:11" ht="12.75">
      <c r="A35" s="49" t="s">
        <v>240</v>
      </c>
      <c r="B35" s="27" t="s">
        <v>177</v>
      </c>
      <c r="C35" s="52" t="s">
        <v>201</v>
      </c>
      <c r="D35" s="9" t="s">
        <v>144</v>
      </c>
      <c r="E35" s="9" t="s">
        <v>221</v>
      </c>
      <c r="F35" s="12" t="s">
        <v>147</v>
      </c>
      <c r="G35" s="12"/>
      <c r="H35" s="12" t="s">
        <v>218</v>
      </c>
      <c r="I35" s="200">
        <v>200.5</v>
      </c>
      <c r="J35" s="194">
        <v>23.6</v>
      </c>
      <c r="K35" s="221">
        <f t="shared" si="0"/>
        <v>224.1</v>
      </c>
    </row>
    <row r="36" spans="1:11" ht="12.75">
      <c r="A36" s="49" t="s">
        <v>214</v>
      </c>
      <c r="B36" s="27" t="s">
        <v>177</v>
      </c>
      <c r="C36" s="52" t="s">
        <v>201</v>
      </c>
      <c r="D36" s="9" t="s">
        <v>144</v>
      </c>
      <c r="E36" s="9" t="s">
        <v>221</v>
      </c>
      <c r="F36" s="12" t="s">
        <v>147</v>
      </c>
      <c r="G36" s="12"/>
      <c r="H36" s="12" t="s">
        <v>80</v>
      </c>
      <c r="I36" s="200">
        <f>'цел ст2017'!H34</f>
        <v>22.9</v>
      </c>
      <c r="J36" s="194"/>
      <c r="K36" s="221">
        <f t="shared" si="0"/>
        <v>22.9</v>
      </c>
    </row>
    <row r="37" spans="1:11" ht="12.75">
      <c r="A37" s="49" t="s">
        <v>224</v>
      </c>
      <c r="B37" s="27" t="s">
        <v>177</v>
      </c>
      <c r="C37" s="52" t="s">
        <v>201</v>
      </c>
      <c r="D37" s="9" t="s">
        <v>144</v>
      </c>
      <c r="E37" s="9" t="s">
        <v>221</v>
      </c>
      <c r="F37" s="12" t="s">
        <v>225</v>
      </c>
      <c r="G37" s="12"/>
      <c r="H37" s="12"/>
      <c r="I37" s="200"/>
      <c r="J37" s="194"/>
      <c r="K37" s="221">
        <f t="shared" si="0"/>
        <v>0</v>
      </c>
    </row>
    <row r="38" spans="1:11" ht="12.75">
      <c r="A38" s="46" t="s">
        <v>145</v>
      </c>
      <c r="B38" s="27" t="s">
        <v>177</v>
      </c>
      <c r="C38" s="52" t="s">
        <v>201</v>
      </c>
      <c r="D38" s="9" t="s">
        <v>144</v>
      </c>
      <c r="E38" s="9" t="s">
        <v>221</v>
      </c>
      <c r="F38" s="12" t="s">
        <v>149</v>
      </c>
      <c r="G38" s="12"/>
      <c r="H38" s="12"/>
      <c r="I38" s="200"/>
      <c r="J38" s="194"/>
      <c r="K38" s="221">
        <f t="shared" si="0"/>
        <v>0</v>
      </c>
    </row>
    <row r="39" spans="1:11" ht="12.75">
      <c r="A39" s="46" t="s">
        <v>146</v>
      </c>
      <c r="B39" s="27" t="s">
        <v>177</v>
      </c>
      <c r="C39" s="52" t="s">
        <v>201</v>
      </c>
      <c r="D39" s="9" t="s">
        <v>144</v>
      </c>
      <c r="E39" s="9" t="s">
        <v>221</v>
      </c>
      <c r="F39" s="12" t="s">
        <v>150</v>
      </c>
      <c r="G39" s="12"/>
      <c r="H39" s="12"/>
      <c r="I39" s="200"/>
      <c r="J39" s="194"/>
      <c r="K39" s="221">
        <f t="shared" si="0"/>
        <v>0</v>
      </c>
    </row>
    <row r="40" spans="1:11" ht="12.75">
      <c r="A40" s="49" t="s">
        <v>215</v>
      </c>
      <c r="B40" s="27" t="s">
        <v>177</v>
      </c>
      <c r="C40" s="52" t="s">
        <v>201</v>
      </c>
      <c r="D40" s="9" t="s">
        <v>144</v>
      </c>
      <c r="E40" s="9" t="s">
        <v>221</v>
      </c>
      <c r="F40" s="12" t="s">
        <v>150</v>
      </c>
      <c r="G40" s="12"/>
      <c r="H40" s="12" t="s">
        <v>218</v>
      </c>
      <c r="I40" s="200"/>
      <c r="J40" s="194"/>
      <c r="K40" s="221">
        <f t="shared" si="0"/>
        <v>0</v>
      </c>
    </row>
    <row r="41" spans="1:11" ht="12.75">
      <c r="A41" s="66" t="s">
        <v>27</v>
      </c>
      <c r="B41" s="27" t="s">
        <v>177</v>
      </c>
      <c r="C41" s="52" t="s">
        <v>201</v>
      </c>
      <c r="D41" s="12" t="s">
        <v>154</v>
      </c>
      <c r="E41" s="10"/>
      <c r="F41" s="10"/>
      <c r="G41" s="10"/>
      <c r="H41" s="10"/>
      <c r="I41" s="202">
        <f>I42</f>
        <v>0</v>
      </c>
      <c r="J41" s="194"/>
      <c r="K41" s="221">
        <f t="shared" si="0"/>
        <v>0</v>
      </c>
    </row>
    <row r="42" spans="1:11" ht="12.75">
      <c r="A42" s="46" t="s">
        <v>217</v>
      </c>
      <c r="B42" s="27" t="s">
        <v>177</v>
      </c>
      <c r="C42" s="52" t="s">
        <v>201</v>
      </c>
      <c r="D42" s="12" t="s">
        <v>154</v>
      </c>
      <c r="E42" s="9" t="s">
        <v>230</v>
      </c>
      <c r="F42" s="10"/>
      <c r="G42" s="10"/>
      <c r="H42" s="10"/>
      <c r="I42" s="202">
        <f>I43</f>
        <v>0</v>
      </c>
      <c r="J42" s="194"/>
      <c r="K42" s="221">
        <f t="shared" si="0"/>
        <v>0</v>
      </c>
    </row>
    <row r="43" spans="1:11" ht="22.5">
      <c r="A43" s="50" t="s">
        <v>155</v>
      </c>
      <c r="B43" s="27" t="s">
        <v>177</v>
      </c>
      <c r="C43" s="52" t="s">
        <v>201</v>
      </c>
      <c r="D43" s="12" t="s">
        <v>154</v>
      </c>
      <c r="E43" s="9" t="s">
        <v>230</v>
      </c>
      <c r="F43" s="11"/>
      <c r="G43" s="11"/>
      <c r="H43" s="11"/>
      <c r="I43" s="202">
        <f>I44</f>
        <v>0</v>
      </c>
      <c r="J43" s="194"/>
      <c r="K43" s="221">
        <f t="shared" si="0"/>
        <v>0</v>
      </c>
    </row>
    <row r="44" spans="1:11" ht="12.75">
      <c r="A44" s="49" t="s">
        <v>156</v>
      </c>
      <c r="B44" s="27" t="s">
        <v>177</v>
      </c>
      <c r="C44" s="52" t="s">
        <v>201</v>
      </c>
      <c r="D44" s="12" t="s">
        <v>154</v>
      </c>
      <c r="E44" s="9" t="s">
        <v>230</v>
      </c>
      <c r="F44" s="10" t="s">
        <v>229</v>
      </c>
      <c r="G44" s="10"/>
      <c r="H44" s="10"/>
      <c r="I44" s="202">
        <f>I45</f>
        <v>0</v>
      </c>
      <c r="J44" s="194"/>
      <c r="K44" s="221">
        <f t="shared" si="0"/>
        <v>0</v>
      </c>
    </row>
    <row r="45" spans="1:11" ht="12.75">
      <c r="A45" s="49" t="s">
        <v>240</v>
      </c>
      <c r="B45" s="27" t="s">
        <v>177</v>
      </c>
      <c r="C45" s="52" t="s">
        <v>201</v>
      </c>
      <c r="D45" s="12" t="s">
        <v>154</v>
      </c>
      <c r="E45" s="9" t="s">
        <v>230</v>
      </c>
      <c r="F45" s="10" t="s">
        <v>229</v>
      </c>
      <c r="G45" s="10"/>
      <c r="H45" s="10" t="s">
        <v>218</v>
      </c>
      <c r="I45" s="202"/>
      <c r="J45" s="194"/>
      <c r="K45" s="221">
        <f t="shared" si="0"/>
        <v>0</v>
      </c>
    </row>
    <row r="46" spans="1:11" ht="45">
      <c r="A46" s="55" t="s">
        <v>0</v>
      </c>
      <c r="B46" s="27" t="s">
        <v>177</v>
      </c>
      <c r="C46" s="52" t="s">
        <v>201</v>
      </c>
      <c r="D46" s="12" t="s">
        <v>154</v>
      </c>
      <c r="E46" s="9" t="s">
        <v>232</v>
      </c>
      <c r="F46" s="11"/>
      <c r="G46" s="11"/>
      <c r="H46" s="11"/>
      <c r="I46" s="201">
        <f>I47</f>
        <v>0</v>
      </c>
      <c r="J46" s="194"/>
      <c r="K46" s="221">
        <f t="shared" si="0"/>
        <v>0</v>
      </c>
    </row>
    <row r="47" spans="1:11" ht="22.5">
      <c r="A47" s="49" t="s">
        <v>222</v>
      </c>
      <c r="B47" s="27" t="s">
        <v>177</v>
      </c>
      <c r="C47" s="52" t="s">
        <v>201</v>
      </c>
      <c r="D47" s="12" t="s">
        <v>154</v>
      </c>
      <c r="E47" s="9" t="s">
        <v>232</v>
      </c>
      <c r="F47" s="11" t="s">
        <v>223</v>
      </c>
      <c r="G47" s="11"/>
      <c r="H47" s="11"/>
      <c r="I47" s="201">
        <f>I48</f>
        <v>0</v>
      </c>
      <c r="J47" s="194"/>
      <c r="K47" s="221">
        <f t="shared" si="0"/>
        <v>0</v>
      </c>
    </row>
    <row r="48" spans="1:11" ht="22.5">
      <c r="A48" s="46" t="s">
        <v>3</v>
      </c>
      <c r="B48" s="27" t="s">
        <v>177</v>
      </c>
      <c r="C48" s="52" t="s">
        <v>201</v>
      </c>
      <c r="D48" s="12" t="s">
        <v>154</v>
      </c>
      <c r="E48" s="9" t="s">
        <v>232</v>
      </c>
      <c r="F48" s="12" t="s">
        <v>147</v>
      </c>
      <c r="G48" s="11"/>
      <c r="H48" s="11"/>
      <c r="I48" s="201">
        <f>I49</f>
        <v>0</v>
      </c>
      <c r="J48" s="194"/>
      <c r="K48" s="221">
        <f t="shared" si="0"/>
        <v>0</v>
      </c>
    </row>
    <row r="49" spans="1:11" ht="22.5">
      <c r="A49" s="46" t="s">
        <v>4</v>
      </c>
      <c r="B49" s="27" t="s">
        <v>177</v>
      </c>
      <c r="C49" s="54" t="s">
        <v>201</v>
      </c>
      <c r="D49" s="12" t="s">
        <v>154</v>
      </c>
      <c r="E49" s="9" t="s">
        <v>232</v>
      </c>
      <c r="F49" s="12" t="s">
        <v>148</v>
      </c>
      <c r="G49" s="11"/>
      <c r="H49" s="11"/>
      <c r="I49" s="201"/>
      <c r="J49" s="194"/>
      <c r="K49" s="221">
        <f t="shared" si="0"/>
        <v>0</v>
      </c>
    </row>
    <row r="50" spans="1:11" ht="12.75">
      <c r="A50" s="49" t="s">
        <v>240</v>
      </c>
      <c r="B50" s="27" t="s">
        <v>177</v>
      </c>
      <c r="C50" s="54" t="s">
        <v>201</v>
      </c>
      <c r="D50" s="12" t="s">
        <v>154</v>
      </c>
      <c r="E50" s="9" t="s">
        <v>232</v>
      </c>
      <c r="F50" s="12" t="s">
        <v>148</v>
      </c>
      <c r="G50" s="11"/>
      <c r="H50" s="11" t="s">
        <v>218</v>
      </c>
      <c r="I50" s="201"/>
      <c r="J50" s="194"/>
      <c r="K50" s="221">
        <f t="shared" si="0"/>
        <v>0</v>
      </c>
    </row>
    <row r="51" spans="1:11" ht="12.75">
      <c r="A51" s="63" t="s">
        <v>26</v>
      </c>
      <c r="B51" s="27" t="s">
        <v>177</v>
      </c>
      <c r="C51" s="52" t="s">
        <v>201</v>
      </c>
      <c r="D51" s="12" t="s">
        <v>151</v>
      </c>
      <c r="E51" s="9"/>
      <c r="F51" s="12"/>
      <c r="G51" s="11"/>
      <c r="H51" s="11"/>
      <c r="I51" s="201">
        <f>I52</f>
        <v>0</v>
      </c>
      <c r="J51" s="194"/>
      <c r="K51" s="221">
        <f t="shared" si="0"/>
        <v>0</v>
      </c>
    </row>
    <row r="52" spans="1:11" ht="12.75">
      <c r="A52" s="46" t="s">
        <v>217</v>
      </c>
      <c r="B52" s="27" t="s">
        <v>177</v>
      </c>
      <c r="C52" s="52" t="s">
        <v>201</v>
      </c>
      <c r="D52" s="12" t="s">
        <v>151</v>
      </c>
      <c r="E52" s="9" t="s">
        <v>216</v>
      </c>
      <c r="F52" s="12"/>
      <c r="G52" s="11"/>
      <c r="H52" s="11"/>
      <c r="I52" s="201">
        <f>I53</f>
        <v>0</v>
      </c>
      <c r="J52" s="194"/>
      <c r="K52" s="221">
        <f t="shared" si="0"/>
        <v>0</v>
      </c>
    </row>
    <row r="53" spans="1:11" ht="22.5">
      <c r="A53" s="49" t="s">
        <v>152</v>
      </c>
      <c r="B53" s="27" t="s">
        <v>177</v>
      </c>
      <c r="C53" s="52" t="s">
        <v>201</v>
      </c>
      <c r="D53" s="12" t="s">
        <v>151</v>
      </c>
      <c r="E53" s="9" t="s">
        <v>231</v>
      </c>
      <c r="F53" s="12"/>
      <c r="G53" s="11"/>
      <c r="H53" s="11"/>
      <c r="I53" s="201">
        <f>I54</f>
        <v>0</v>
      </c>
      <c r="J53" s="194"/>
      <c r="K53" s="221">
        <f t="shared" si="0"/>
        <v>0</v>
      </c>
    </row>
    <row r="54" spans="1:11" ht="22.5">
      <c r="A54" s="49" t="s">
        <v>222</v>
      </c>
      <c r="B54" s="27" t="s">
        <v>177</v>
      </c>
      <c r="C54" s="52" t="s">
        <v>201</v>
      </c>
      <c r="D54" s="12" t="s">
        <v>151</v>
      </c>
      <c r="E54" s="9" t="s">
        <v>231</v>
      </c>
      <c r="F54" s="12" t="s">
        <v>223</v>
      </c>
      <c r="G54" s="11"/>
      <c r="H54" s="11"/>
      <c r="I54" s="201">
        <f>I55</f>
        <v>0</v>
      </c>
      <c r="J54" s="194"/>
      <c r="K54" s="221">
        <f t="shared" si="0"/>
        <v>0</v>
      </c>
    </row>
    <row r="55" spans="1:11" ht="22.5">
      <c r="A55" s="49" t="s">
        <v>3</v>
      </c>
      <c r="B55" s="27" t="s">
        <v>177</v>
      </c>
      <c r="C55" s="52" t="s">
        <v>201</v>
      </c>
      <c r="D55" s="12" t="s">
        <v>151</v>
      </c>
      <c r="E55" s="9" t="s">
        <v>231</v>
      </c>
      <c r="F55" s="12" t="s">
        <v>147</v>
      </c>
      <c r="G55" s="11"/>
      <c r="H55" s="11"/>
      <c r="I55" s="201">
        <f>I56</f>
        <v>0</v>
      </c>
      <c r="J55" s="194"/>
      <c r="K55" s="221">
        <f t="shared" si="0"/>
        <v>0</v>
      </c>
    </row>
    <row r="56" spans="1:11" ht="22.5">
      <c r="A56" s="49" t="s">
        <v>5</v>
      </c>
      <c r="B56" s="27" t="s">
        <v>177</v>
      </c>
      <c r="C56" s="52" t="s">
        <v>201</v>
      </c>
      <c r="D56" s="12" t="s">
        <v>151</v>
      </c>
      <c r="E56" s="9" t="s">
        <v>231</v>
      </c>
      <c r="F56" s="12" t="s">
        <v>148</v>
      </c>
      <c r="G56" s="11"/>
      <c r="H56" s="11"/>
      <c r="I56" s="201"/>
      <c r="J56" s="194"/>
      <c r="K56" s="221">
        <f t="shared" si="0"/>
        <v>0</v>
      </c>
    </row>
    <row r="57" spans="1:11" ht="12.75">
      <c r="A57" s="49" t="s">
        <v>240</v>
      </c>
      <c r="B57" s="27" t="s">
        <v>177</v>
      </c>
      <c r="C57" s="52" t="s">
        <v>201</v>
      </c>
      <c r="D57" s="12" t="s">
        <v>151</v>
      </c>
      <c r="E57" s="9" t="s">
        <v>231</v>
      </c>
      <c r="F57" s="12" t="s">
        <v>148</v>
      </c>
      <c r="G57" s="11"/>
      <c r="H57" s="11" t="s">
        <v>218</v>
      </c>
      <c r="I57" s="201"/>
      <c r="J57" s="194"/>
      <c r="K57" s="221">
        <f t="shared" si="0"/>
        <v>0</v>
      </c>
    </row>
    <row r="58" spans="1:11" ht="12.75">
      <c r="A58" s="67" t="s">
        <v>28</v>
      </c>
      <c r="B58" s="27" t="s">
        <v>177</v>
      </c>
      <c r="C58" s="68" t="s">
        <v>201</v>
      </c>
      <c r="D58" s="68" t="s">
        <v>157</v>
      </c>
      <c r="E58" s="69"/>
      <c r="F58" s="69"/>
      <c r="G58" s="69"/>
      <c r="H58" s="11"/>
      <c r="I58" s="201">
        <f aca="true" t="shared" si="1" ref="I58:J61">I59</f>
        <v>1</v>
      </c>
      <c r="J58" s="194">
        <f t="shared" si="1"/>
        <v>0</v>
      </c>
      <c r="K58" s="221">
        <f t="shared" si="0"/>
        <v>1</v>
      </c>
    </row>
    <row r="59" spans="1:11" ht="12.75">
      <c r="A59" s="46" t="s">
        <v>217</v>
      </c>
      <c r="B59" s="27" t="s">
        <v>177</v>
      </c>
      <c r="C59" s="52" t="s">
        <v>201</v>
      </c>
      <c r="D59" s="71" t="s">
        <v>157</v>
      </c>
      <c r="E59" s="19" t="s">
        <v>263</v>
      </c>
      <c r="F59" s="19"/>
      <c r="G59" s="19"/>
      <c r="H59" s="11"/>
      <c r="I59" s="201">
        <f t="shared" si="1"/>
        <v>1</v>
      </c>
      <c r="J59" s="194">
        <f t="shared" si="1"/>
        <v>0</v>
      </c>
      <c r="K59" s="221">
        <f t="shared" si="0"/>
        <v>1</v>
      </c>
    </row>
    <row r="60" spans="1:11" ht="22.5">
      <c r="A60" s="74" t="s">
        <v>119</v>
      </c>
      <c r="B60" s="27" t="s">
        <v>177</v>
      </c>
      <c r="C60" s="52" t="s">
        <v>201</v>
      </c>
      <c r="D60" s="71" t="s">
        <v>157</v>
      </c>
      <c r="E60" s="19" t="s">
        <v>263</v>
      </c>
      <c r="F60" s="72"/>
      <c r="G60" s="72"/>
      <c r="H60" s="11"/>
      <c r="I60" s="201">
        <f t="shared" si="1"/>
        <v>1</v>
      </c>
      <c r="J60" s="194">
        <f t="shared" si="1"/>
        <v>0</v>
      </c>
      <c r="K60" s="221">
        <f t="shared" si="0"/>
        <v>1</v>
      </c>
    </row>
    <row r="61" spans="1:11" ht="22.5">
      <c r="A61" s="49" t="s">
        <v>222</v>
      </c>
      <c r="B61" s="27" t="s">
        <v>177</v>
      </c>
      <c r="C61" s="52" t="s">
        <v>201</v>
      </c>
      <c r="D61" s="71" t="s">
        <v>157</v>
      </c>
      <c r="E61" s="19" t="s">
        <v>263</v>
      </c>
      <c r="F61" s="72"/>
      <c r="G61" s="72"/>
      <c r="H61" s="11"/>
      <c r="I61" s="201">
        <f t="shared" si="1"/>
        <v>1</v>
      </c>
      <c r="J61" s="194">
        <f t="shared" si="1"/>
        <v>0</v>
      </c>
      <c r="K61" s="221">
        <f t="shared" si="0"/>
        <v>1</v>
      </c>
    </row>
    <row r="62" spans="1:11" ht="22.5">
      <c r="A62" s="46" t="s">
        <v>3</v>
      </c>
      <c r="B62" s="27" t="s">
        <v>177</v>
      </c>
      <c r="C62" s="52" t="s">
        <v>201</v>
      </c>
      <c r="D62" s="71" t="s">
        <v>157</v>
      </c>
      <c r="E62" s="19" t="s">
        <v>263</v>
      </c>
      <c r="F62" s="72"/>
      <c r="G62" s="72"/>
      <c r="H62" s="11"/>
      <c r="I62" s="201">
        <f>I63+I65</f>
        <v>1</v>
      </c>
      <c r="J62" s="194">
        <f>J63+J65</f>
        <v>0</v>
      </c>
      <c r="K62" s="221">
        <f t="shared" si="0"/>
        <v>1</v>
      </c>
    </row>
    <row r="63" spans="1:11" ht="12.75">
      <c r="A63" s="46" t="s">
        <v>240</v>
      </c>
      <c r="B63" s="27" t="s">
        <v>177</v>
      </c>
      <c r="C63" s="52" t="s">
        <v>201</v>
      </c>
      <c r="D63" s="71" t="s">
        <v>157</v>
      </c>
      <c r="E63" s="19" t="s">
        <v>263</v>
      </c>
      <c r="F63" s="71" t="s">
        <v>147</v>
      </c>
      <c r="G63" s="71"/>
      <c r="H63" s="11" t="s">
        <v>218</v>
      </c>
      <c r="I63" s="201">
        <f>I64</f>
        <v>0</v>
      </c>
      <c r="J63" s="194"/>
      <c r="K63" s="221">
        <f t="shared" si="0"/>
        <v>0</v>
      </c>
    </row>
    <row r="64" spans="1:11" ht="22.5">
      <c r="A64" s="46" t="s">
        <v>4</v>
      </c>
      <c r="B64" s="120" t="s">
        <v>177</v>
      </c>
      <c r="C64" s="52" t="s">
        <v>201</v>
      </c>
      <c r="D64" s="71" t="s">
        <v>157</v>
      </c>
      <c r="E64" s="19" t="s">
        <v>263</v>
      </c>
      <c r="F64" s="71" t="s">
        <v>148</v>
      </c>
      <c r="G64" s="71"/>
      <c r="H64" s="11"/>
      <c r="I64" s="201"/>
      <c r="J64" s="194"/>
      <c r="K64" s="221">
        <f t="shared" si="0"/>
        <v>0</v>
      </c>
    </row>
    <row r="65" spans="1:11" ht="12.75">
      <c r="A65" s="74" t="s">
        <v>146</v>
      </c>
      <c r="B65" s="27" t="s">
        <v>177</v>
      </c>
      <c r="C65" s="52" t="s">
        <v>201</v>
      </c>
      <c r="D65" s="71" t="s">
        <v>157</v>
      </c>
      <c r="E65" s="19" t="s">
        <v>263</v>
      </c>
      <c r="F65" s="71" t="s">
        <v>149</v>
      </c>
      <c r="G65" s="71"/>
      <c r="H65" s="11" t="s">
        <v>267</v>
      </c>
      <c r="I65" s="201">
        <v>1</v>
      </c>
      <c r="J65" s="194"/>
      <c r="K65" s="221">
        <f t="shared" si="0"/>
        <v>1</v>
      </c>
    </row>
    <row r="66" spans="1:11" ht="12.75">
      <c r="A66" s="79" t="s">
        <v>104</v>
      </c>
      <c r="B66" s="27" t="s">
        <v>177</v>
      </c>
      <c r="C66" s="75" t="s">
        <v>202</v>
      </c>
      <c r="D66" s="75"/>
      <c r="E66" s="76"/>
      <c r="F66" s="58"/>
      <c r="G66" s="58"/>
      <c r="H66" s="58"/>
      <c r="I66" s="203">
        <f>I68</f>
        <v>36.7</v>
      </c>
      <c r="J66" s="194"/>
      <c r="K66" s="223">
        <f t="shared" si="0"/>
        <v>36.7</v>
      </c>
    </row>
    <row r="67" spans="1:11" ht="12.75">
      <c r="A67" s="184" t="s">
        <v>234</v>
      </c>
      <c r="B67" s="27" t="s">
        <v>177</v>
      </c>
      <c r="C67" s="75" t="s">
        <v>78</v>
      </c>
      <c r="D67" s="75"/>
      <c r="E67" s="76"/>
      <c r="F67" s="58"/>
      <c r="G67" s="58"/>
      <c r="H67" s="58"/>
      <c r="I67" s="203">
        <f>I68</f>
        <v>36.7</v>
      </c>
      <c r="J67" s="194"/>
      <c r="K67" s="223">
        <f t="shared" si="0"/>
        <v>36.7</v>
      </c>
    </row>
    <row r="68" spans="1:11" ht="12.75">
      <c r="A68" s="46" t="s">
        <v>118</v>
      </c>
      <c r="B68" s="27" t="s">
        <v>177</v>
      </c>
      <c r="C68" s="77" t="s">
        <v>202</v>
      </c>
      <c r="D68" s="77" t="s">
        <v>158</v>
      </c>
      <c r="E68" s="72"/>
      <c r="F68" s="72"/>
      <c r="G68" s="72"/>
      <c r="H68" s="72"/>
      <c r="I68" s="204">
        <f>I69</f>
        <v>36.7</v>
      </c>
      <c r="J68" s="194"/>
      <c r="K68" s="221">
        <f t="shared" si="0"/>
        <v>36.7</v>
      </c>
    </row>
    <row r="69" spans="1:11" ht="12.75">
      <c r="A69" s="46" t="s">
        <v>217</v>
      </c>
      <c r="B69" s="27" t="s">
        <v>177</v>
      </c>
      <c r="C69" s="77" t="s">
        <v>202</v>
      </c>
      <c r="D69" s="78" t="s">
        <v>158</v>
      </c>
      <c r="E69" s="72" t="s">
        <v>216</v>
      </c>
      <c r="F69" s="72"/>
      <c r="G69" s="72"/>
      <c r="H69" s="72"/>
      <c r="I69" s="204">
        <f>I70</f>
        <v>36.7</v>
      </c>
      <c r="J69" s="194"/>
      <c r="K69" s="221">
        <f t="shared" si="0"/>
        <v>36.7</v>
      </c>
    </row>
    <row r="70" spans="1:11" ht="22.5">
      <c r="A70" s="80" t="s">
        <v>109</v>
      </c>
      <c r="B70" s="27" t="s">
        <v>177</v>
      </c>
      <c r="C70" s="77" t="s">
        <v>202</v>
      </c>
      <c r="D70" s="78" t="s">
        <v>158</v>
      </c>
      <c r="E70" s="72" t="s">
        <v>233</v>
      </c>
      <c r="F70" s="72"/>
      <c r="G70" s="72"/>
      <c r="H70" s="72"/>
      <c r="I70" s="204">
        <f>I71+I76</f>
        <v>36.7</v>
      </c>
      <c r="J70" s="194"/>
      <c r="K70" s="221">
        <f t="shared" si="0"/>
        <v>36.7</v>
      </c>
    </row>
    <row r="71" spans="1:11" ht="45">
      <c r="A71" s="64" t="s">
        <v>139</v>
      </c>
      <c r="B71" s="27" t="s">
        <v>177</v>
      </c>
      <c r="C71" s="77" t="s">
        <v>202</v>
      </c>
      <c r="D71" s="78" t="s">
        <v>158</v>
      </c>
      <c r="E71" s="72" t="s">
        <v>233</v>
      </c>
      <c r="F71" s="72" t="s">
        <v>137</v>
      </c>
      <c r="G71" s="72"/>
      <c r="H71" s="72"/>
      <c r="I71" s="204">
        <f>I72</f>
        <v>35.93</v>
      </c>
      <c r="J71" s="194"/>
      <c r="K71" s="221">
        <f t="shared" si="0"/>
        <v>35.93</v>
      </c>
    </row>
    <row r="72" spans="1:11" ht="22.5">
      <c r="A72" s="64" t="s">
        <v>140</v>
      </c>
      <c r="B72" s="27" t="s">
        <v>177</v>
      </c>
      <c r="C72" s="77" t="s">
        <v>202</v>
      </c>
      <c r="D72" s="78" t="s">
        <v>158</v>
      </c>
      <c r="E72" s="72" t="s">
        <v>233</v>
      </c>
      <c r="F72" s="72" t="s">
        <v>95</v>
      </c>
      <c r="G72" s="72"/>
      <c r="H72" s="72"/>
      <c r="I72" s="204">
        <f>I73</f>
        <v>35.93</v>
      </c>
      <c r="J72" s="194"/>
      <c r="K72" s="221">
        <f t="shared" si="0"/>
        <v>35.93</v>
      </c>
    </row>
    <row r="73" spans="1:11" ht="12.75">
      <c r="A73" s="182" t="s">
        <v>234</v>
      </c>
      <c r="B73" s="27" t="s">
        <v>177</v>
      </c>
      <c r="C73" s="77" t="s">
        <v>202</v>
      </c>
      <c r="D73" s="78"/>
      <c r="E73" s="72" t="s">
        <v>233</v>
      </c>
      <c r="F73" s="72" t="s">
        <v>95</v>
      </c>
      <c r="G73" s="72"/>
      <c r="H73" s="72" t="s">
        <v>78</v>
      </c>
      <c r="I73" s="204">
        <f>I74+I75</f>
        <v>35.93</v>
      </c>
      <c r="J73" s="194"/>
      <c r="K73" s="221">
        <f t="shared" si="0"/>
        <v>35.93</v>
      </c>
    </row>
    <row r="74" spans="1:11" ht="12.75">
      <c r="A74" s="183" t="s">
        <v>228</v>
      </c>
      <c r="B74" s="27" t="s">
        <v>177</v>
      </c>
      <c r="C74" s="77" t="s">
        <v>202</v>
      </c>
      <c r="D74" s="78" t="s">
        <v>158</v>
      </c>
      <c r="E74" s="72" t="s">
        <v>233</v>
      </c>
      <c r="F74" s="72" t="s">
        <v>141</v>
      </c>
      <c r="G74" s="72"/>
      <c r="H74" s="72"/>
      <c r="I74" s="205" t="s">
        <v>285</v>
      </c>
      <c r="J74" s="194"/>
      <c r="K74" s="221">
        <f t="shared" si="0"/>
        <v>27.6</v>
      </c>
    </row>
    <row r="75" spans="1:11" ht="33.75">
      <c r="A75" s="49" t="s">
        <v>236</v>
      </c>
      <c r="B75" s="27" t="s">
        <v>177</v>
      </c>
      <c r="C75" s="77" t="s">
        <v>202</v>
      </c>
      <c r="D75" s="78" t="s">
        <v>158</v>
      </c>
      <c r="E75" s="72" t="s">
        <v>233</v>
      </c>
      <c r="F75" s="72" t="s">
        <v>227</v>
      </c>
      <c r="G75" s="72"/>
      <c r="H75" s="72"/>
      <c r="I75" s="204">
        <v>8.33</v>
      </c>
      <c r="J75" s="194"/>
      <c r="K75" s="221">
        <f aca="true" t="shared" si="2" ref="K75:K138">I75+J75</f>
        <v>8.33</v>
      </c>
    </row>
    <row r="76" spans="1:11" ht="22.5">
      <c r="A76" s="49" t="s">
        <v>222</v>
      </c>
      <c r="B76" s="27" t="s">
        <v>177</v>
      </c>
      <c r="C76" s="77" t="s">
        <v>202</v>
      </c>
      <c r="D76" s="78" t="s">
        <v>158</v>
      </c>
      <c r="E76" s="72" t="s">
        <v>233</v>
      </c>
      <c r="F76" s="72" t="s">
        <v>223</v>
      </c>
      <c r="G76" s="72"/>
      <c r="H76" s="72"/>
      <c r="I76" s="204">
        <f>I77</f>
        <v>0.77</v>
      </c>
      <c r="J76" s="194"/>
      <c r="K76" s="221">
        <f t="shared" si="2"/>
        <v>0.77</v>
      </c>
    </row>
    <row r="77" spans="1:11" ht="22.5">
      <c r="A77" s="81" t="s">
        <v>9</v>
      </c>
      <c r="B77" s="27" t="s">
        <v>177</v>
      </c>
      <c r="C77" s="77" t="s">
        <v>202</v>
      </c>
      <c r="D77" s="78" t="s">
        <v>158</v>
      </c>
      <c r="E77" s="72" t="s">
        <v>233</v>
      </c>
      <c r="F77" s="72" t="s">
        <v>147</v>
      </c>
      <c r="G77" s="72"/>
      <c r="H77" s="72"/>
      <c r="I77" s="204">
        <f>I79</f>
        <v>0.77</v>
      </c>
      <c r="J77" s="194"/>
      <c r="K77" s="221">
        <f t="shared" si="2"/>
        <v>0.77</v>
      </c>
    </row>
    <row r="78" spans="1:11" ht="12.75">
      <c r="A78" s="182" t="s">
        <v>234</v>
      </c>
      <c r="B78" s="27" t="s">
        <v>177</v>
      </c>
      <c r="C78" s="100" t="s">
        <v>202</v>
      </c>
      <c r="D78" s="78" t="s">
        <v>158</v>
      </c>
      <c r="E78" s="72" t="s">
        <v>233</v>
      </c>
      <c r="F78" s="72" t="s">
        <v>147</v>
      </c>
      <c r="G78" s="72"/>
      <c r="H78" s="72" t="s">
        <v>78</v>
      </c>
      <c r="I78" s="205" t="s">
        <v>286</v>
      </c>
      <c r="J78" s="194"/>
      <c r="K78" s="221">
        <f t="shared" si="2"/>
        <v>0.77</v>
      </c>
    </row>
    <row r="79" spans="1:11" ht="22.5">
      <c r="A79" s="81" t="s">
        <v>6</v>
      </c>
      <c r="B79" s="27" t="s">
        <v>177</v>
      </c>
      <c r="C79" s="77" t="s">
        <v>202</v>
      </c>
      <c r="D79" s="78" t="s">
        <v>158</v>
      </c>
      <c r="E79" s="72" t="s">
        <v>233</v>
      </c>
      <c r="F79" s="72" t="s">
        <v>148</v>
      </c>
      <c r="G79" s="72"/>
      <c r="H79" s="72"/>
      <c r="I79" s="204">
        <v>0.77</v>
      </c>
      <c r="J79" s="194"/>
      <c r="K79" s="221">
        <f t="shared" si="2"/>
        <v>0.77</v>
      </c>
    </row>
    <row r="80" spans="1:11" ht="12.75">
      <c r="A80" s="118" t="s">
        <v>29</v>
      </c>
      <c r="B80" s="27" t="s">
        <v>177</v>
      </c>
      <c r="C80" s="119" t="s">
        <v>203</v>
      </c>
      <c r="D80" s="78"/>
      <c r="E80" s="72"/>
      <c r="F80" s="72"/>
      <c r="G80" s="72"/>
      <c r="H80" s="72"/>
      <c r="I80" s="206">
        <f>I81</f>
        <v>0</v>
      </c>
      <c r="J80" s="194"/>
      <c r="K80" s="221">
        <f t="shared" si="2"/>
        <v>0</v>
      </c>
    </row>
    <row r="81" spans="1:11" ht="12.75">
      <c r="A81" s="192" t="s">
        <v>58</v>
      </c>
      <c r="B81" s="27" t="s">
        <v>177</v>
      </c>
      <c r="C81" s="101" t="s">
        <v>203</v>
      </c>
      <c r="D81" s="78" t="s">
        <v>189</v>
      </c>
      <c r="E81" s="72"/>
      <c r="F81" s="72"/>
      <c r="G81" s="72"/>
      <c r="H81" s="72"/>
      <c r="I81" s="204">
        <f>I82</f>
        <v>0</v>
      </c>
      <c r="J81" s="194"/>
      <c r="K81" s="221">
        <f t="shared" si="2"/>
        <v>0</v>
      </c>
    </row>
    <row r="82" spans="1:11" ht="12.75">
      <c r="A82" s="46" t="s">
        <v>217</v>
      </c>
      <c r="B82" s="27" t="s">
        <v>177</v>
      </c>
      <c r="C82" s="101" t="s">
        <v>203</v>
      </c>
      <c r="D82" s="78" t="s">
        <v>189</v>
      </c>
      <c r="E82" s="72" t="s">
        <v>216</v>
      </c>
      <c r="F82" s="72"/>
      <c r="G82" s="72"/>
      <c r="H82" s="72"/>
      <c r="I82" s="204"/>
      <c r="J82" s="194"/>
      <c r="K82" s="221">
        <f t="shared" si="2"/>
        <v>0</v>
      </c>
    </row>
    <row r="83" spans="1:11" ht="12.75">
      <c r="A83" s="43" t="s">
        <v>51</v>
      </c>
      <c r="B83" s="27" t="s">
        <v>177</v>
      </c>
      <c r="C83" s="101" t="s">
        <v>203</v>
      </c>
      <c r="D83" s="78" t="s">
        <v>189</v>
      </c>
      <c r="E83" s="9" t="s">
        <v>221</v>
      </c>
      <c r="F83" s="72"/>
      <c r="G83" s="72"/>
      <c r="H83" s="72"/>
      <c r="I83" s="204">
        <f>I84</f>
        <v>0</v>
      </c>
      <c r="J83" s="194"/>
      <c r="K83" s="221">
        <f t="shared" si="2"/>
        <v>0</v>
      </c>
    </row>
    <row r="84" spans="1:11" ht="45">
      <c r="A84" s="64" t="s">
        <v>139</v>
      </c>
      <c r="B84" s="27" t="s">
        <v>177</v>
      </c>
      <c r="C84" s="101" t="s">
        <v>203</v>
      </c>
      <c r="D84" s="78" t="s">
        <v>189</v>
      </c>
      <c r="E84" s="9" t="s">
        <v>221</v>
      </c>
      <c r="F84" s="72" t="s">
        <v>137</v>
      </c>
      <c r="G84" s="72"/>
      <c r="H84" s="72"/>
      <c r="I84" s="204">
        <f>I85</f>
        <v>0</v>
      </c>
      <c r="J84" s="194"/>
      <c r="K84" s="221">
        <f t="shared" si="2"/>
        <v>0</v>
      </c>
    </row>
    <row r="85" spans="1:11" ht="22.5">
      <c r="A85" s="64" t="s">
        <v>140</v>
      </c>
      <c r="B85" s="27" t="s">
        <v>177</v>
      </c>
      <c r="C85" s="101" t="s">
        <v>203</v>
      </c>
      <c r="D85" s="78" t="s">
        <v>189</v>
      </c>
      <c r="E85" s="9" t="s">
        <v>221</v>
      </c>
      <c r="F85" s="10" t="s">
        <v>95</v>
      </c>
      <c r="G85" s="72"/>
      <c r="H85" s="72"/>
      <c r="I85" s="204">
        <f>I86</f>
        <v>0</v>
      </c>
      <c r="J85" s="194"/>
      <c r="K85" s="221">
        <f t="shared" si="2"/>
        <v>0</v>
      </c>
    </row>
    <row r="86" spans="1:11" ht="12.75">
      <c r="A86" s="49" t="s">
        <v>240</v>
      </c>
      <c r="B86" s="27" t="s">
        <v>177</v>
      </c>
      <c r="C86" s="101" t="s">
        <v>203</v>
      </c>
      <c r="D86" s="78" t="s">
        <v>189</v>
      </c>
      <c r="E86" s="9" t="s">
        <v>221</v>
      </c>
      <c r="F86" s="10" t="s">
        <v>95</v>
      </c>
      <c r="G86" s="72"/>
      <c r="H86" s="72" t="s">
        <v>218</v>
      </c>
      <c r="I86" s="204">
        <f>I87+I88</f>
        <v>0</v>
      </c>
      <c r="J86" s="194"/>
      <c r="K86" s="221">
        <f t="shared" si="2"/>
        <v>0</v>
      </c>
    </row>
    <row r="87" spans="1:11" ht="12.75">
      <c r="A87" s="2" t="s">
        <v>228</v>
      </c>
      <c r="B87" s="27"/>
      <c r="C87" s="78" t="s">
        <v>203</v>
      </c>
      <c r="D87" s="78"/>
      <c r="E87" s="9" t="s">
        <v>221</v>
      </c>
      <c r="F87" s="10" t="s">
        <v>141</v>
      </c>
      <c r="G87" s="72"/>
      <c r="H87" s="72"/>
      <c r="I87" s="204"/>
      <c r="J87" s="194"/>
      <c r="K87" s="221">
        <f t="shared" si="2"/>
        <v>0</v>
      </c>
    </row>
    <row r="88" spans="1:11" ht="33.75">
      <c r="A88" s="49" t="s">
        <v>226</v>
      </c>
      <c r="B88" s="27" t="s">
        <v>177</v>
      </c>
      <c r="C88" s="101" t="s">
        <v>203</v>
      </c>
      <c r="D88" s="78" t="s">
        <v>189</v>
      </c>
      <c r="E88" s="9" t="s">
        <v>221</v>
      </c>
      <c r="F88" s="10" t="s">
        <v>227</v>
      </c>
      <c r="G88" s="72"/>
      <c r="H88" s="72"/>
      <c r="I88" s="204"/>
      <c r="J88" s="194"/>
      <c r="K88" s="221">
        <f t="shared" si="2"/>
        <v>0</v>
      </c>
    </row>
    <row r="89" spans="1:11" ht="12.75">
      <c r="A89" s="47" t="s">
        <v>30</v>
      </c>
      <c r="B89" s="27" t="s">
        <v>177</v>
      </c>
      <c r="C89" s="53" t="s">
        <v>205</v>
      </c>
      <c r="D89" s="7"/>
      <c r="E89" s="7"/>
      <c r="F89" s="7"/>
      <c r="G89" s="7"/>
      <c r="H89" s="7"/>
      <c r="I89" s="207">
        <f>I90+I91</f>
        <v>30</v>
      </c>
      <c r="J89" s="194">
        <f>J90+J91</f>
        <v>15</v>
      </c>
      <c r="K89" s="223">
        <f t="shared" si="2"/>
        <v>45</v>
      </c>
    </row>
    <row r="90" spans="1:11" ht="12.75">
      <c r="A90" s="47" t="s">
        <v>240</v>
      </c>
      <c r="B90" s="27" t="s">
        <v>177</v>
      </c>
      <c r="C90" s="53" t="s">
        <v>218</v>
      </c>
      <c r="D90" s="7"/>
      <c r="E90" s="7"/>
      <c r="F90" s="7"/>
      <c r="G90" s="7"/>
      <c r="H90" s="7"/>
      <c r="I90" s="207">
        <f>I99+I111</f>
        <v>30</v>
      </c>
      <c r="J90" s="194">
        <f>J99+J111</f>
        <v>15</v>
      </c>
      <c r="K90" s="223">
        <f t="shared" si="2"/>
        <v>45</v>
      </c>
    </row>
    <row r="91" spans="1:11" ht="12.75">
      <c r="A91" s="62" t="s">
        <v>266</v>
      </c>
      <c r="B91" s="27" t="s">
        <v>177</v>
      </c>
      <c r="C91" s="53" t="s">
        <v>267</v>
      </c>
      <c r="D91" s="7"/>
      <c r="E91" s="7"/>
      <c r="F91" s="7"/>
      <c r="G91" s="7"/>
      <c r="H91" s="7"/>
      <c r="I91" s="207"/>
      <c r="J91" s="194"/>
      <c r="K91" s="221">
        <f t="shared" si="2"/>
        <v>0</v>
      </c>
    </row>
    <row r="92" spans="1:11" ht="12.75">
      <c r="A92" s="44" t="s">
        <v>66</v>
      </c>
      <c r="B92" s="27" t="s">
        <v>177</v>
      </c>
      <c r="C92" s="54" t="s">
        <v>205</v>
      </c>
      <c r="D92" s="83" t="s">
        <v>159</v>
      </c>
      <c r="E92" s="10"/>
      <c r="F92" s="10"/>
      <c r="G92" s="10"/>
      <c r="H92" s="10"/>
      <c r="I92" s="202">
        <f>I93+I112</f>
        <v>30</v>
      </c>
      <c r="J92" s="194"/>
      <c r="K92" s="221">
        <f t="shared" si="2"/>
        <v>30</v>
      </c>
    </row>
    <row r="93" spans="1:11" ht="38.25">
      <c r="A93" s="97" t="s">
        <v>278</v>
      </c>
      <c r="B93" s="27" t="s">
        <v>177</v>
      </c>
      <c r="C93" s="54" t="s">
        <v>205</v>
      </c>
      <c r="D93" s="83" t="s">
        <v>159</v>
      </c>
      <c r="E93" s="82" t="s">
        <v>235</v>
      </c>
      <c r="F93" s="82"/>
      <c r="G93" s="10"/>
      <c r="H93" s="10"/>
      <c r="I93" s="208">
        <f>I94+I100+I106</f>
        <v>30</v>
      </c>
      <c r="J93" s="194"/>
      <c r="K93" s="221">
        <f t="shared" si="2"/>
        <v>30</v>
      </c>
    </row>
    <row r="94" spans="1:11" ht="12.75">
      <c r="A94" s="59" t="s">
        <v>247</v>
      </c>
      <c r="B94" s="27" t="s">
        <v>177</v>
      </c>
      <c r="C94" s="54" t="s">
        <v>205</v>
      </c>
      <c r="D94" s="84" t="s">
        <v>159</v>
      </c>
      <c r="E94" s="84" t="s">
        <v>238</v>
      </c>
      <c r="F94" s="84"/>
      <c r="G94" s="45"/>
      <c r="H94" s="45"/>
      <c r="I94" s="209" t="str">
        <f>I95</f>
        <v>30,0</v>
      </c>
      <c r="J94" s="194"/>
      <c r="K94" s="221">
        <f t="shared" si="2"/>
        <v>30</v>
      </c>
    </row>
    <row r="95" spans="1:11" ht="12.75">
      <c r="A95" s="64" t="s">
        <v>239</v>
      </c>
      <c r="B95" s="27" t="s">
        <v>177</v>
      </c>
      <c r="C95" s="54" t="s">
        <v>205</v>
      </c>
      <c r="D95" s="84" t="s">
        <v>159</v>
      </c>
      <c r="E95" s="84" t="s">
        <v>237</v>
      </c>
      <c r="F95" s="14"/>
      <c r="G95" s="45"/>
      <c r="H95" s="45"/>
      <c r="I95" s="209" t="str">
        <f>I96</f>
        <v>30,0</v>
      </c>
      <c r="J95" s="194"/>
      <c r="K95" s="221">
        <f t="shared" si="2"/>
        <v>30</v>
      </c>
    </row>
    <row r="96" spans="1:11" ht="22.5">
      <c r="A96" s="49" t="s">
        <v>222</v>
      </c>
      <c r="B96" s="27" t="s">
        <v>177</v>
      </c>
      <c r="C96" s="54" t="s">
        <v>205</v>
      </c>
      <c r="D96" s="84" t="s">
        <v>159</v>
      </c>
      <c r="E96" s="85" t="str">
        <f>E95</f>
        <v>П110177500</v>
      </c>
      <c r="F96" s="14" t="s">
        <v>223</v>
      </c>
      <c r="G96" s="45"/>
      <c r="H96" s="45"/>
      <c r="I96" s="209" t="str">
        <f>I97</f>
        <v>30,0</v>
      </c>
      <c r="J96" s="194"/>
      <c r="K96" s="221">
        <f t="shared" si="2"/>
        <v>30</v>
      </c>
    </row>
    <row r="97" spans="1:11" ht="22.5">
      <c r="A97" s="46" t="s">
        <v>10</v>
      </c>
      <c r="B97" s="27" t="s">
        <v>177</v>
      </c>
      <c r="C97" s="54" t="s">
        <v>205</v>
      </c>
      <c r="D97" s="84" t="s">
        <v>159</v>
      </c>
      <c r="E97" s="85" t="str">
        <f>E96</f>
        <v>П110177500</v>
      </c>
      <c r="F97" s="71" t="s">
        <v>147</v>
      </c>
      <c r="G97" s="45"/>
      <c r="H97" s="45"/>
      <c r="I97" s="209" t="str">
        <f>I98</f>
        <v>30,0</v>
      </c>
      <c r="J97" s="194"/>
      <c r="K97" s="221">
        <f t="shared" si="2"/>
        <v>30</v>
      </c>
    </row>
    <row r="98" spans="1:11" ht="22.5">
      <c r="A98" s="46" t="s">
        <v>8</v>
      </c>
      <c r="B98" s="27" t="s">
        <v>177</v>
      </c>
      <c r="C98" s="54" t="s">
        <v>205</v>
      </c>
      <c r="D98" s="84" t="s">
        <v>159</v>
      </c>
      <c r="E98" s="85" t="str">
        <f>E97</f>
        <v>П110177500</v>
      </c>
      <c r="F98" s="71" t="s">
        <v>148</v>
      </c>
      <c r="G98" s="45"/>
      <c r="H98" s="45"/>
      <c r="I98" s="209" t="str">
        <f>I99</f>
        <v>30,0</v>
      </c>
      <c r="J98" s="194"/>
      <c r="K98" s="221">
        <f t="shared" si="2"/>
        <v>30</v>
      </c>
    </row>
    <row r="99" spans="1:11" ht="12.75">
      <c r="A99" s="49" t="s">
        <v>240</v>
      </c>
      <c r="B99" s="27" t="s">
        <v>177</v>
      </c>
      <c r="C99" s="54" t="s">
        <v>205</v>
      </c>
      <c r="D99" s="84" t="s">
        <v>159</v>
      </c>
      <c r="E99" s="85" t="str">
        <f>E98</f>
        <v>П110177500</v>
      </c>
      <c r="F99" s="71" t="s">
        <v>148</v>
      </c>
      <c r="G99" s="45"/>
      <c r="H99" s="45" t="s">
        <v>218</v>
      </c>
      <c r="I99" s="210" t="s">
        <v>281</v>
      </c>
      <c r="J99" s="194"/>
      <c r="K99" s="221">
        <f t="shared" si="2"/>
        <v>30</v>
      </c>
    </row>
    <row r="100" spans="1:11" ht="40.5">
      <c r="A100" s="88" t="s">
        <v>241</v>
      </c>
      <c r="B100" s="117" t="s">
        <v>177</v>
      </c>
      <c r="C100" s="84" t="s">
        <v>205</v>
      </c>
      <c r="D100" s="84" t="s">
        <v>159</v>
      </c>
      <c r="E100" s="84" t="s">
        <v>243</v>
      </c>
      <c r="F100" s="72"/>
      <c r="G100" s="72"/>
      <c r="H100" s="45"/>
      <c r="I100" s="209">
        <f>I102</f>
        <v>0</v>
      </c>
      <c r="J100" s="194"/>
      <c r="K100" s="221">
        <f t="shared" si="2"/>
        <v>0</v>
      </c>
    </row>
    <row r="101" spans="1:11" ht="12.75">
      <c r="A101" s="64" t="s">
        <v>239</v>
      </c>
      <c r="B101" s="27" t="s">
        <v>177</v>
      </c>
      <c r="C101" s="84" t="s">
        <v>205</v>
      </c>
      <c r="D101" s="84"/>
      <c r="E101" s="84" t="s">
        <v>242</v>
      </c>
      <c r="F101" s="72"/>
      <c r="G101" s="72"/>
      <c r="H101" s="45"/>
      <c r="I101" s="209"/>
      <c r="J101" s="194"/>
      <c r="K101" s="221">
        <f t="shared" si="2"/>
        <v>0</v>
      </c>
    </row>
    <row r="102" spans="1:11" ht="22.5">
      <c r="A102" s="49" t="s">
        <v>222</v>
      </c>
      <c r="B102" s="27" t="s">
        <v>177</v>
      </c>
      <c r="C102" s="84" t="s">
        <v>205</v>
      </c>
      <c r="D102" s="84" t="s">
        <v>159</v>
      </c>
      <c r="E102" s="84" t="s">
        <v>242</v>
      </c>
      <c r="F102" s="71" t="s">
        <v>223</v>
      </c>
      <c r="G102" s="71"/>
      <c r="H102" s="45"/>
      <c r="I102" s="209">
        <f>I103</f>
        <v>0</v>
      </c>
      <c r="J102" s="194"/>
      <c r="K102" s="221">
        <f t="shared" si="2"/>
        <v>0</v>
      </c>
    </row>
    <row r="103" spans="1:11" ht="22.5">
      <c r="A103" s="46" t="s">
        <v>10</v>
      </c>
      <c r="B103" s="27" t="s">
        <v>177</v>
      </c>
      <c r="C103" s="84" t="s">
        <v>205</v>
      </c>
      <c r="D103" s="84" t="s">
        <v>159</v>
      </c>
      <c r="E103" s="84" t="s">
        <v>242</v>
      </c>
      <c r="F103" s="71" t="s">
        <v>147</v>
      </c>
      <c r="G103" s="71"/>
      <c r="H103" s="45"/>
      <c r="I103" s="209">
        <f>I104</f>
        <v>0</v>
      </c>
      <c r="J103" s="194"/>
      <c r="K103" s="221">
        <f t="shared" si="2"/>
        <v>0</v>
      </c>
    </row>
    <row r="104" spans="1:11" ht="22.5">
      <c r="A104" s="46" t="s">
        <v>8</v>
      </c>
      <c r="B104" s="117" t="s">
        <v>177</v>
      </c>
      <c r="C104" s="84" t="s">
        <v>205</v>
      </c>
      <c r="D104" s="84" t="s">
        <v>159</v>
      </c>
      <c r="E104" s="84" t="s">
        <v>242</v>
      </c>
      <c r="F104" s="71" t="s">
        <v>148</v>
      </c>
      <c r="G104" s="71"/>
      <c r="H104" s="45"/>
      <c r="I104" s="209">
        <f>I105</f>
        <v>0</v>
      </c>
      <c r="J104" s="194"/>
      <c r="K104" s="221">
        <f t="shared" si="2"/>
        <v>0</v>
      </c>
    </row>
    <row r="105" spans="1:11" ht="12.75">
      <c r="A105" s="49" t="s">
        <v>240</v>
      </c>
      <c r="B105" s="27" t="s">
        <v>177</v>
      </c>
      <c r="C105" s="84" t="s">
        <v>205</v>
      </c>
      <c r="D105" s="84" t="s">
        <v>159</v>
      </c>
      <c r="E105" s="84" t="s">
        <v>242</v>
      </c>
      <c r="F105" s="72" t="s">
        <v>148</v>
      </c>
      <c r="G105" s="72"/>
      <c r="H105" s="45" t="s">
        <v>218</v>
      </c>
      <c r="I105" s="210"/>
      <c r="J105" s="194"/>
      <c r="K105" s="221">
        <f t="shared" si="2"/>
        <v>0</v>
      </c>
    </row>
    <row r="106" spans="1:11" ht="27">
      <c r="A106" s="86" t="s">
        <v>246</v>
      </c>
      <c r="B106" s="117" t="s">
        <v>177</v>
      </c>
      <c r="C106" s="89" t="s">
        <v>205</v>
      </c>
      <c r="D106" s="89" t="s">
        <v>159</v>
      </c>
      <c r="E106" s="84" t="s">
        <v>244</v>
      </c>
      <c r="F106" s="84"/>
      <c r="G106" s="71"/>
      <c r="H106" s="45"/>
      <c r="I106" s="209">
        <f>I107</f>
        <v>0</v>
      </c>
      <c r="J106" s="194">
        <f>J107</f>
        <v>15</v>
      </c>
      <c r="K106" s="221">
        <f t="shared" si="2"/>
        <v>15</v>
      </c>
    </row>
    <row r="107" spans="1:11" ht="12.75">
      <c r="A107" s="64" t="s">
        <v>239</v>
      </c>
      <c r="B107" s="27" t="s">
        <v>177</v>
      </c>
      <c r="C107" s="84" t="s">
        <v>205</v>
      </c>
      <c r="D107" s="84" t="s">
        <v>159</v>
      </c>
      <c r="E107" s="84" t="s">
        <v>245</v>
      </c>
      <c r="F107" s="71"/>
      <c r="G107" s="71"/>
      <c r="H107" s="45"/>
      <c r="I107" s="209">
        <f>I108</f>
        <v>0</v>
      </c>
      <c r="J107" s="194">
        <f>J108</f>
        <v>15</v>
      </c>
      <c r="K107" s="221">
        <f t="shared" si="2"/>
        <v>15</v>
      </c>
    </row>
    <row r="108" spans="1:11" ht="22.5">
      <c r="A108" s="49" t="s">
        <v>222</v>
      </c>
      <c r="B108" s="27" t="s">
        <v>177</v>
      </c>
      <c r="C108" s="84" t="s">
        <v>205</v>
      </c>
      <c r="D108" s="84" t="s">
        <v>159</v>
      </c>
      <c r="E108" s="84" t="s">
        <v>245</v>
      </c>
      <c r="F108" s="71" t="s">
        <v>223</v>
      </c>
      <c r="G108" s="71"/>
      <c r="H108" s="45"/>
      <c r="I108" s="209">
        <f>I109</f>
        <v>0</v>
      </c>
      <c r="J108" s="194">
        <f>J109</f>
        <v>15</v>
      </c>
      <c r="K108" s="221">
        <f t="shared" si="2"/>
        <v>15</v>
      </c>
    </row>
    <row r="109" spans="1:11" ht="22.5">
      <c r="A109" s="46" t="s">
        <v>10</v>
      </c>
      <c r="B109" s="27" t="s">
        <v>177</v>
      </c>
      <c r="C109" s="84" t="s">
        <v>205</v>
      </c>
      <c r="D109" s="84" t="s">
        <v>159</v>
      </c>
      <c r="E109" s="84" t="s">
        <v>245</v>
      </c>
      <c r="F109" s="71" t="s">
        <v>147</v>
      </c>
      <c r="G109" s="71"/>
      <c r="H109" s="45"/>
      <c r="I109" s="209">
        <f>I110</f>
        <v>0</v>
      </c>
      <c r="J109" s="194">
        <f>J110</f>
        <v>15</v>
      </c>
      <c r="K109" s="221">
        <f t="shared" si="2"/>
        <v>15</v>
      </c>
    </row>
    <row r="110" spans="1:11" ht="22.5">
      <c r="A110" s="46" t="s">
        <v>8</v>
      </c>
      <c r="B110" s="27" t="s">
        <v>177</v>
      </c>
      <c r="C110" s="84" t="s">
        <v>205</v>
      </c>
      <c r="D110" s="84" t="s">
        <v>159</v>
      </c>
      <c r="E110" s="84" t="s">
        <v>245</v>
      </c>
      <c r="F110" s="72" t="s">
        <v>148</v>
      </c>
      <c r="G110" s="71"/>
      <c r="H110" s="45"/>
      <c r="I110" s="211">
        <f>I111</f>
        <v>0</v>
      </c>
      <c r="J110" s="194">
        <f>J111</f>
        <v>15</v>
      </c>
      <c r="K110" s="221">
        <f t="shared" si="2"/>
        <v>15</v>
      </c>
    </row>
    <row r="111" spans="1:11" ht="12.75">
      <c r="A111" s="49" t="s">
        <v>240</v>
      </c>
      <c r="B111" s="27" t="s">
        <v>177</v>
      </c>
      <c r="C111" s="84" t="s">
        <v>205</v>
      </c>
      <c r="D111" s="84" t="s">
        <v>159</v>
      </c>
      <c r="E111" s="84" t="s">
        <v>245</v>
      </c>
      <c r="F111" s="72" t="s">
        <v>148</v>
      </c>
      <c r="G111" s="71"/>
      <c r="H111" s="45" t="s">
        <v>218</v>
      </c>
      <c r="I111" s="212"/>
      <c r="J111" s="194">
        <v>15</v>
      </c>
      <c r="K111" s="221">
        <f t="shared" si="2"/>
        <v>15</v>
      </c>
    </row>
    <row r="112" spans="1:11" ht="24">
      <c r="A112" s="92" t="s">
        <v>264</v>
      </c>
      <c r="B112" s="27" t="s">
        <v>177</v>
      </c>
      <c r="C112" s="84" t="s">
        <v>205</v>
      </c>
      <c r="D112" s="84" t="s">
        <v>159</v>
      </c>
      <c r="E112" s="71" t="s">
        <v>265</v>
      </c>
      <c r="F112" s="72"/>
      <c r="G112" s="71"/>
      <c r="H112" s="45"/>
      <c r="I112" s="209">
        <f>I113</f>
        <v>0</v>
      </c>
      <c r="J112" s="194"/>
      <c r="K112" s="221">
        <f t="shared" si="2"/>
        <v>0</v>
      </c>
    </row>
    <row r="113" spans="1:11" ht="12.75">
      <c r="A113" s="64" t="s">
        <v>239</v>
      </c>
      <c r="B113" s="27" t="s">
        <v>177</v>
      </c>
      <c r="C113" s="84" t="s">
        <v>205</v>
      </c>
      <c r="D113" s="84" t="s">
        <v>159</v>
      </c>
      <c r="E113" s="71" t="s">
        <v>265</v>
      </c>
      <c r="F113" s="72"/>
      <c r="G113" s="71"/>
      <c r="H113" s="45"/>
      <c r="I113" s="209">
        <f>I115</f>
        <v>0</v>
      </c>
      <c r="J113" s="194"/>
      <c r="K113" s="221">
        <f t="shared" si="2"/>
        <v>0</v>
      </c>
    </row>
    <row r="114" spans="1:11" ht="22.5">
      <c r="A114" s="49" t="s">
        <v>222</v>
      </c>
      <c r="B114" s="27" t="s">
        <v>177</v>
      </c>
      <c r="C114" s="84" t="s">
        <v>205</v>
      </c>
      <c r="D114" s="84" t="s">
        <v>159</v>
      </c>
      <c r="E114" s="71" t="s">
        <v>265</v>
      </c>
      <c r="F114" s="72" t="s">
        <v>223</v>
      </c>
      <c r="G114" s="71"/>
      <c r="H114" s="45"/>
      <c r="I114" s="209">
        <f>I115</f>
        <v>0</v>
      </c>
      <c r="J114" s="194"/>
      <c r="K114" s="221">
        <f t="shared" si="2"/>
        <v>0</v>
      </c>
    </row>
    <row r="115" spans="1:11" ht="22.5">
      <c r="A115" s="46" t="s">
        <v>10</v>
      </c>
      <c r="B115" s="27" t="s">
        <v>177</v>
      </c>
      <c r="C115" s="84" t="s">
        <v>205</v>
      </c>
      <c r="D115" s="84" t="s">
        <v>159</v>
      </c>
      <c r="E115" s="71" t="s">
        <v>265</v>
      </c>
      <c r="F115" s="71" t="s">
        <v>147</v>
      </c>
      <c r="G115" s="71"/>
      <c r="H115" s="45"/>
      <c r="I115" s="209">
        <f>I117</f>
        <v>0</v>
      </c>
      <c r="J115" s="194"/>
      <c r="K115" s="221">
        <f t="shared" si="2"/>
        <v>0</v>
      </c>
    </row>
    <row r="116" spans="1:11" ht="12.75">
      <c r="A116" s="46" t="s">
        <v>266</v>
      </c>
      <c r="B116" s="27" t="s">
        <v>177</v>
      </c>
      <c r="C116" s="84" t="s">
        <v>205</v>
      </c>
      <c r="D116" s="84" t="s">
        <v>159</v>
      </c>
      <c r="E116" s="71" t="s">
        <v>265</v>
      </c>
      <c r="F116" s="71" t="s">
        <v>147</v>
      </c>
      <c r="G116" s="71"/>
      <c r="H116" s="45" t="s">
        <v>267</v>
      </c>
      <c r="I116" s="209"/>
      <c r="J116" s="194"/>
      <c r="K116" s="221">
        <f t="shared" si="2"/>
        <v>0</v>
      </c>
    </row>
    <row r="117" spans="1:11" ht="24">
      <c r="A117" s="70" t="s">
        <v>6</v>
      </c>
      <c r="B117" s="27" t="s">
        <v>177</v>
      </c>
      <c r="C117" s="84" t="s">
        <v>205</v>
      </c>
      <c r="D117" s="84" t="s">
        <v>159</v>
      </c>
      <c r="E117" s="71" t="s">
        <v>265</v>
      </c>
      <c r="F117" s="72" t="s">
        <v>148</v>
      </c>
      <c r="G117" s="71"/>
      <c r="H117" s="45"/>
      <c r="I117" s="212"/>
      <c r="J117" s="194"/>
      <c r="K117" s="221">
        <f t="shared" si="2"/>
        <v>0</v>
      </c>
    </row>
    <row r="118" spans="1:11" ht="12.75">
      <c r="A118" s="47" t="s">
        <v>160</v>
      </c>
      <c r="B118" s="117" t="s">
        <v>177</v>
      </c>
      <c r="C118" s="68" t="s">
        <v>209</v>
      </c>
      <c r="D118" s="69"/>
      <c r="E118" s="69"/>
      <c r="F118" s="69"/>
      <c r="G118" s="45"/>
      <c r="H118" s="45"/>
      <c r="I118" s="213">
        <f>I121</f>
        <v>695</v>
      </c>
      <c r="J118" s="194">
        <f>J119+J120</f>
        <v>0</v>
      </c>
      <c r="K118" s="223">
        <f t="shared" si="2"/>
        <v>695</v>
      </c>
    </row>
    <row r="119" spans="1:11" ht="12.75">
      <c r="A119" s="47" t="s">
        <v>214</v>
      </c>
      <c r="B119" s="27" t="s">
        <v>177</v>
      </c>
      <c r="C119" s="53" t="s">
        <v>80</v>
      </c>
      <c r="D119" s="69"/>
      <c r="E119" s="69"/>
      <c r="F119" s="69"/>
      <c r="G119" s="45"/>
      <c r="H119" s="45"/>
      <c r="I119" s="213">
        <f>I129</f>
        <v>600</v>
      </c>
      <c r="J119" s="194"/>
      <c r="K119" s="223">
        <f t="shared" si="2"/>
        <v>600</v>
      </c>
    </row>
    <row r="120" spans="1:11" ht="12.75">
      <c r="A120" s="47" t="s">
        <v>240</v>
      </c>
      <c r="B120" s="27" t="s">
        <v>177</v>
      </c>
      <c r="C120" s="53" t="s">
        <v>218</v>
      </c>
      <c r="D120" s="69"/>
      <c r="E120" s="69"/>
      <c r="F120" s="69"/>
      <c r="G120" s="45"/>
      <c r="H120" s="45"/>
      <c r="I120" s="213" t="str">
        <f>I128</f>
        <v>95</v>
      </c>
      <c r="J120" s="194">
        <f>J128</f>
        <v>0</v>
      </c>
      <c r="K120" s="221">
        <f t="shared" si="2"/>
        <v>95</v>
      </c>
    </row>
    <row r="121" spans="1:11" ht="12.75">
      <c r="A121" s="70" t="s">
        <v>44</v>
      </c>
      <c r="B121" s="27" t="s">
        <v>177</v>
      </c>
      <c r="C121" s="71" t="s">
        <v>209</v>
      </c>
      <c r="D121" s="71" t="s">
        <v>161</v>
      </c>
      <c r="E121" s="19"/>
      <c r="F121" s="19"/>
      <c r="G121" s="45"/>
      <c r="H121" s="45"/>
      <c r="I121" s="209">
        <f>I122</f>
        <v>695</v>
      </c>
      <c r="J121" s="194">
        <f>J122</f>
        <v>0</v>
      </c>
      <c r="K121" s="221">
        <f t="shared" si="2"/>
        <v>695</v>
      </c>
    </row>
    <row r="122" spans="1:11" ht="24">
      <c r="A122" s="93" t="s">
        <v>271</v>
      </c>
      <c r="B122" s="27" t="s">
        <v>177</v>
      </c>
      <c r="C122" s="71" t="s">
        <v>209</v>
      </c>
      <c r="D122" s="82" t="s">
        <v>161</v>
      </c>
      <c r="E122" s="82" t="s">
        <v>248</v>
      </c>
      <c r="F122" s="91"/>
      <c r="G122" s="45"/>
      <c r="H122" s="45"/>
      <c r="I122" s="211">
        <f>I124</f>
        <v>695</v>
      </c>
      <c r="J122" s="194">
        <f>J123</f>
        <v>0</v>
      </c>
      <c r="K122" s="221">
        <f t="shared" si="2"/>
        <v>695</v>
      </c>
    </row>
    <row r="123" spans="1:11" ht="38.25">
      <c r="A123" s="90" t="s">
        <v>249</v>
      </c>
      <c r="B123" s="27" t="s">
        <v>177</v>
      </c>
      <c r="C123" s="71" t="s">
        <v>209</v>
      </c>
      <c r="D123" s="82" t="s">
        <v>161</v>
      </c>
      <c r="E123" s="82" t="s">
        <v>250</v>
      </c>
      <c r="F123" s="91"/>
      <c r="G123" s="45"/>
      <c r="H123" s="45"/>
      <c r="I123" s="211">
        <f>I124</f>
        <v>695</v>
      </c>
      <c r="J123" s="194">
        <f>J124</f>
        <v>0</v>
      </c>
      <c r="K123" s="221">
        <f t="shared" si="2"/>
        <v>695</v>
      </c>
    </row>
    <row r="124" spans="1:11" ht="12.75">
      <c r="A124" s="90" t="s">
        <v>239</v>
      </c>
      <c r="B124" s="27" t="s">
        <v>177</v>
      </c>
      <c r="C124" s="71" t="s">
        <v>209</v>
      </c>
      <c r="D124" s="71" t="s">
        <v>161</v>
      </c>
      <c r="E124" s="71" t="s">
        <v>256</v>
      </c>
      <c r="F124" s="19"/>
      <c r="G124" s="45"/>
      <c r="H124" s="45"/>
      <c r="I124" s="209">
        <f>I127</f>
        <v>695</v>
      </c>
      <c r="J124" s="194">
        <f>J125</f>
        <v>0</v>
      </c>
      <c r="K124" s="221">
        <f t="shared" si="2"/>
        <v>695</v>
      </c>
    </row>
    <row r="125" spans="1:11" ht="25.5">
      <c r="A125" s="185" t="s">
        <v>251</v>
      </c>
      <c r="B125" s="27" t="s">
        <v>177</v>
      </c>
      <c r="C125" s="71" t="s">
        <v>209</v>
      </c>
      <c r="D125" s="71" t="s">
        <v>161</v>
      </c>
      <c r="E125" s="71" t="s">
        <v>256</v>
      </c>
      <c r="F125" s="19" t="s">
        <v>252</v>
      </c>
      <c r="G125" s="45"/>
      <c r="H125" s="45"/>
      <c r="I125" s="209">
        <f>I126</f>
        <v>695</v>
      </c>
      <c r="J125" s="194">
        <f>J126</f>
        <v>0</v>
      </c>
      <c r="K125" s="221">
        <f t="shared" si="2"/>
        <v>695</v>
      </c>
    </row>
    <row r="126" spans="1:11" ht="12.75">
      <c r="A126" s="186" t="s">
        <v>253</v>
      </c>
      <c r="B126" s="27" t="s">
        <v>177</v>
      </c>
      <c r="C126" s="71" t="s">
        <v>209</v>
      </c>
      <c r="D126" s="71" t="s">
        <v>161</v>
      </c>
      <c r="E126" s="71" t="s">
        <v>256</v>
      </c>
      <c r="F126" s="19" t="s">
        <v>254</v>
      </c>
      <c r="G126" s="45"/>
      <c r="H126" s="45"/>
      <c r="I126" s="209">
        <f>I127</f>
        <v>695</v>
      </c>
      <c r="J126" s="194">
        <f>J127</f>
        <v>0</v>
      </c>
      <c r="K126" s="221">
        <f t="shared" si="2"/>
        <v>695</v>
      </c>
    </row>
    <row r="127" spans="1:11" ht="48">
      <c r="A127" s="70" t="s">
        <v>2</v>
      </c>
      <c r="B127" s="27" t="s">
        <v>177</v>
      </c>
      <c r="C127" s="71" t="s">
        <v>209</v>
      </c>
      <c r="D127" s="71" t="s">
        <v>161</v>
      </c>
      <c r="E127" s="71" t="s">
        <v>256</v>
      </c>
      <c r="F127" s="71" t="s">
        <v>162</v>
      </c>
      <c r="G127" s="45"/>
      <c r="H127" s="45"/>
      <c r="I127" s="209">
        <f>I128+I129</f>
        <v>695</v>
      </c>
      <c r="J127" s="194">
        <f>J128+J129</f>
        <v>0</v>
      </c>
      <c r="K127" s="221">
        <f t="shared" si="2"/>
        <v>695</v>
      </c>
    </row>
    <row r="128" spans="1:11" ht="12.75">
      <c r="A128" s="73" t="s">
        <v>255</v>
      </c>
      <c r="B128" s="27" t="s">
        <v>177</v>
      </c>
      <c r="C128" s="71" t="s">
        <v>209</v>
      </c>
      <c r="D128" s="71" t="s">
        <v>161</v>
      </c>
      <c r="E128" s="71" t="s">
        <v>256</v>
      </c>
      <c r="F128" s="71" t="s">
        <v>162</v>
      </c>
      <c r="G128" s="45"/>
      <c r="H128" s="45" t="s">
        <v>218</v>
      </c>
      <c r="I128" s="209" t="str">
        <f>'цел ст2017'!H127</f>
        <v>95</v>
      </c>
      <c r="J128" s="194"/>
      <c r="K128" s="221">
        <f t="shared" si="2"/>
        <v>95</v>
      </c>
    </row>
    <row r="129" spans="1:11" ht="12.75">
      <c r="A129" s="73" t="s">
        <v>214</v>
      </c>
      <c r="B129" s="27" t="s">
        <v>177</v>
      </c>
      <c r="C129" s="71" t="s">
        <v>209</v>
      </c>
      <c r="D129" s="71" t="s">
        <v>161</v>
      </c>
      <c r="E129" s="71" t="s">
        <v>256</v>
      </c>
      <c r="F129" s="71" t="s">
        <v>162</v>
      </c>
      <c r="G129" s="45"/>
      <c r="H129" s="45" t="s">
        <v>80</v>
      </c>
      <c r="I129" s="209">
        <f>550+50</f>
        <v>600</v>
      </c>
      <c r="J129" s="194"/>
      <c r="K129" s="221">
        <f t="shared" si="2"/>
        <v>600</v>
      </c>
    </row>
    <row r="130" spans="1:11" ht="12.75">
      <c r="A130" s="95" t="s">
        <v>45</v>
      </c>
      <c r="B130" s="27" t="s">
        <v>177</v>
      </c>
      <c r="C130" s="68" t="s">
        <v>106</v>
      </c>
      <c r="D130" s="69"/>
      <c r="E130" s="69"/>
      <c r="F130" s="69"/>
      <c r="G130" s="45"/>
      <c r="H130" s="45"/>
      <c r="I130" s="213">
        <f>I131</f>
        <v>29.5</v>
      </c>
      <c r="J130" s="194"/>
      <c r="K130" s="223">
        <f t="shared" si="2"/>
        <v>29.5</v>
      </c>
    </row>
    <row r="131" spans="1:11" ht="12.75">
      <c r="A131" s="47" t="s">
        <v>240</v>
      </c>
      <c r="B131" s="27" t="s">
        <v>177</v>
      </c>
      <c r="C131" s="68" t="s">
        <v>218</v>
      </c>
      <c r="D131" s="69"/>
      <c r="E131" s="69"/>
      <c r="F131" s="69"/>
      <c r="G131" s="45"/>
      <c r="H131" s="45"/>
      <c r="I131" s="213">
        <f>I132</f>
        <v>29.5</v>
      </c>
      <c r="J131" s="194"/>
      <c r="K131" s="223">
        <f t="shared" si="2"/>
        <v>29.5</v>
      </c>
    </row>
    <row r="132" spans="1:11" ht="12.75">
      <c r="A132" s="90" t="s">
        <v>46</v>
      </c>
      <c r="B132" s="27" t="s">
        <v>177</v>
      </c>
      <c r="C132" s="71" t="s">
        <v>106</v>
      </c>
      <c r="D132" s="71" t="s">
        <v>164</v>
      </c>
      <c r="E132" s="19"/>
      <c r="F132" s="19"/>
      <c r="G132" s="45"/>
      <c r="H132" s="45"/>
      <c r="I132" s="209">
        <f>I134</f>
        <v>29.5</v>
      </c>
      <c r="J132" s="194"/>
      <c r="K132" s="221">
        <f t="shared" si="2"/>
        <v>29.5</v>
      </c>
    </row>
    <row r="133" spans="1:11" ht="12.75">
      <c r="A133" s="90" t="s">
        <v>217</v>
      </c>
      <c r="B133" s="27" t="s">
        <v>177</v>
      </c>
      <c r="C133" s="71" t="s">
        <v>106</v>
      </c>
      <c r="D133" s="71" t="s">
        <v>164</v>
      </c>
      <c r="E133" s="19" t="s">
        <v>216</v>
      </c>
      <c r="F133" s="19"/>
      <c r="G133" s="45"/>
      <c r="H133" s="45"/>
      <c r="I133" s="209">
        <f>I134</f>
        <v>29.5</v>
      </c>
      <c r="J133" s="194"/>
      <c r="K133" s="221">
        <f t="shared" si="2"/>
        <v>29.5</v>
      </c>
    </row>
    <row r="134" spans="1:11" ht="12.75">
      <c r="A134" s="70" t="s">
        <v>165</v>
      </c>
      <c r="B134" s="27" t="s">
        <v>177</v>
      </c>
      <c r="C134" s="71" t="s">
        <v>106</v>
      </c>
      <c r="D134" s="71" t="s">
        <v>164</v>
      </c>
      <c r="E134" s="71" t="s">
        <v>257</v>
      </c>
      <c r="F134" s="19"/>
      <c r="G134" s="45"/>
      <c r="H134" s="45"/>
      <c r="I134" s="209">
        <f>I135</f>
        <v>29.5</v>
      </c>
      <c r="J134" s="194"/>
      <c r="K134" s="221">
        <f t="shared" si="2"/>
        <v>29.5</v>
      </c>
    </row>
    <row r="135" spans="1:11" ht="24">
      <c r="A135" s="70" t="s">
        <v>166</v>
      </c>
      <c r="B135" s="117" t="s">
        <v>177</v>
      </c>
      <c r="C135" s="71" t="s">
        <v>106</v>
      </c>
      <c r="D135" s="71" t="s">
        <v>164</v>
      </c>
      <c r="E135" s="71" t="s">
        <v>257</v>
      </c>
      <c r="F135" s="72" t="s">
        <v>167</v>
      </c>
      <c r="G135" s="45"/>
      <c r="H135" s="45"/>
      <c r="I135" s="209">
        <f>I136</f>
        <v>29.5</v>
      </c>
      <c r="J135" s="194"/>
      <c r="K135" s="221">
        <f t="shared" si="2"/>
        <v>29.5</v>
      </c>
    </row>
    <row r="136" spans="1:11" ht="12.75">
      <c r="A136" s="73" t="s">
        <v>255</v>
      </c>
      <c r="B136" s="27" t="s">
        <v>177</v>
      </c>
      <c r="C136" s="71" t="s">
        <v>106</v>
      </c>
      <c r="D136" s="71" t="s">
        <v>164</v>
      </c>
      <c r="E136" s="71" t="s">
        <v>257</v>
      </c>
      <c r="F136" s="71" t="s">
        <v>167</v>
      </c>
      <c r="G136" s="45"/>
      <c r="H136" s="45" t="s">
        <v>218</v>
      </c>
      <c r="I136" s="209">
        <v>29.5</v>
      </c>
      <c r="J136" s="194"/>
      <c r="K136" s="221">
        <f t="shared" si="2"/>
        <v>29.5</v>
      </c>
    </row>
    <row r="137" spans="1:11" ht="12.75">
      <c r="A137" s="47" t="s">
        <v>64</v>
      </c>
      <c r="B137" s="27" t="s">
        <v>177</v>
      </c>
      <c r="C137" s="75" t="s">
        <v>210</v>
      </c>
      <c r="D137" s="75"/>
      <c r="E137" s="71"/>
      <c r="F137" s="19"/>
      <c r="G137" s="45"/>
      <c r="H137" s="45"/>
      <c r="I137" s="213">
        <f>I138</f>
        <v>10</v>
      </c>
      <c r="J137" s="194"/>
      <c r="K137" s="223">
        <f t="shared" si="2"/>
        <v>10</v>
      </c>
    </row>
    <row r="138" spans="1:11" ht="12.75">
      <c r="A138" s="96" t="s">
        <v>258</v>
      </c>
      <c r="B138" s="27" t="s">
        <v>177</v>
      </c>
      <c r="C138" s="77" t="s">
        <v>210</v>
      </c>
      <c r="D138" s="82" t="s">
        <v>163</v>
      </c>
      <c r="E138" s="71"/>
      <c r="F138" s="19"/>
      <c r="G138" s="45"/>
      <c r="H138" s="45"/>
      <c r="I138" s="209">
        <f>I139</f>
        <v>10</v>
      </c>
      <c r="J138" s="194"/>
      <c r="K138" s="221">
        <f t="shared" si="2"/>
        <v>10</v>
      </c>
    </row>
    <row r="139" spans="1:11" ht="38.25">
      <c r="A139" s="116" t="s">
        <v>272</v>
      </c>
      <c r="B139" s="27" t="s">
        <v>177</v>
      </c>
      <c r="C139" s="77" t="s">
        <v>210</v>
      </c>
      <c r="D139" s="82" t="s">
        <v>163</v>
      </c>
      <c r="E139" s="82" t="s">
        <v>260</v>
      </c>
      <c r="F139" s="82"/>
      <c r="G139" s="45"/>
      <c r="H139" s="45"/>
      <c r="I139" s="211">
        <f>I140</f>
        <v>10</v>
      </c>
      <c r="J139" s="194"/>
      <c r="K139" s="221">
        <f aca="true" t="shared" si="3" ref="K139:K147">I139+J139</f>
        <v>10</v>
      </c>
    </row>
    <row r="140" spans="1:11" ht="24">
      <c r="A140" s="94" t="s">
        <v>259</v>
      </c>
      <c r="B140" s="27" t="s">
        <v>177</v>
      </c>
      <c r="C140" s="77" t="s">
        <v>210</v>
      </c>
      <c r="D140" s="71" t="s">
        <v>163</v>
      </c>
      <c r="E140" s="71" t="s">
        <v>261</v>
      </c>
      <c r="F140" s="72"/>
      <c r="G140" s="45"/>
      <c r="H140" s="45"/>
      <c r="I140" s="209">
        <f>I141</f>
        <v>10</v>
      </c>
      <c r="J140" s="194"/>
      <c r="K140" s="221">
        <f t="shared" si="3"/>
        <v>10</v>
      </c>
    </row>
    <row r="141" spans="1:11" ht="12.75">
      <c r="A141" s="94" t="s">
        <v>239</v>
      </c>
      <c r="B141" s="27" t="s">
        <v>177</v>
      </c>
      <c r="C141" s="77" t="s">
        <v>210</v>
      </c>
      <c r="D141" s="71" t="s">
        <v>163</v>
      </c>
      <c r="E141" s="71" t="s">
        <v>261</v>
      </c>
      <c r="F141" s="72"/>
      <c r="G141" s="7"/>
      <c r="H141" s="7"/>
      <c r="I141" s="202">
        <f>I145</f>
        <v>10</v>
      </c>
      <c r="J141" s="194"/>
      <c r="K141" s="221">
        <f t="shared" si="3"/>
        <v>10</v>
      </c>
    </row>
    <row r="142" spans="1:11" ht="22.5">
      <c r="A142" s="49" t="s">
        <v>222</v>
      </c>
      <c r="B142" s="27" t="s">
        <v>177</v>
      </c>
      <c r="C142" s="77" t="s">
        <v>210</v>
      </c>
      <c r="D142" s="71" t="s">
        <v>163</v>
      </c>
      <c r="E142" s="71" t="s">
        <v>261</v>
      </c>
      <c r="F142" s="72" t="s">
        <v>223</v>
      </c>
      <c r="G142" s="7"/>
      <c r="H142" s="7"/>
      <c r="I142" s="202">
        <f>I143</f>
        <v>10</v>
      </c>
      <c r="J142" s="194"/>
      <c r="K142" s="221">
        <f t="shared" si="3"/>
        <v>10</v>
      </c>
    </row>
    <row r="143" spans="1:11" ht="22.5">
      <c r="A143" s="46" t="s">
        <v>10</v>
      </c>
      <c r="B143" s="27" t="s">
        <v>177</v>
      </c>
      <c r="C143" s="77" t="s">
        <v>210</v>
      </c>
      <c r="D143" s="71" t="s">
        <v>163</v>
      </c>
      <c r="E143" s="71" t="s">
        <v>261</v>
      </c>
      <c r="F143" s="72" t="s">
        <v>147</v>
      </c>
      <c r="G143" s="7"/>
      <c r="H143" s="7"/>
      <c r="I143" s="202">
        <f>I145</f>
        <v>10</v>
      </c>
      <c r="J143" s="194"/>
      <c r="K143" s="221">
        <f t="shared" si="3"/>
        <v>10</v>
      </c>
    </row>
    <row r="144" spans="1:11" ht="12.75">
      <c r="A144" s="49" t="s">
        <v>240</v>
      </c>
      <c r="B144" s="27" t="s">
        <v>177</v>
      </c>
      <c r="C144" s="77" t="s">
        <v>210</v>
      </c>
      <c r="D144" s="71" t="s">
        <v>163</v>
      </c>
      <c r="E144" s="71" t="s">
        <v>261</v>
      </c>
      <c r="F144" s="71" t="s">
        <v>147</v>
      </c>
      <c r="G144" s="10"/>
      <c r="H144" s="10" t="s">
        <v>218</v>
      </c>
      <c r="I144" s="202">
        <v>10</v>
      </c>
      <c r="J144" s="194"/>
      <c r="K144" s="221">
        <f t="shared" si="3"/>
        <v>10</v>
      </c>
    </row>
    <row r="145" spans="1:11" ht="22.5">
      <c r="A145" s="46" t="s">
        <v>8</v>
      </c>
      <c r="B145" s="27" t="s">
        <v>177</v>
      </c>
      <c r="C145" s="77" t="s">
        <v>210</v>
      </c>
      <c r="D145" s="71" t="s">
        <v>163</v>
      </c>
      <c r="E145" s="71" t="s">
        <v>261</v>
      </c>
      <c r="F145" s="72" t="s">
        <v>148</v>
      </c>
      <c r="G145" s="10"/>
      <c r="H145" s="10"/>
      <c r="I145" s="202">
        <v>10</v>
      </c>
      <c r="J145" s="194"/>
      <c r="K145" s="221">
        <f t="shared" si="3"/>
        <v>10</v>
      </c>
    </row>
    <row r="146" spans="1:11" ht="12.75">
      <c r="A146" s="70"/>
      <c r="B146" s="13"/>
      <c r="C146" s="71"/>
      <c r="D146" s="71"/>
      <c r="E146" s="71"/>
      <c r="F146" s="71"/>
      <c r="G146" s="9"/>
      <c r="H146" s="9"/>
      <c r="I146" s="202"/>
      <c r="J146" s="194"/>
      <c r="K146" s="221">
        <f t="shared" si="3"/>
        <v>0</v>
      </c>
    </row>
    <row r="147" spans="1:11" ht="12.75">
      <c r="A147" s="47" t="s">
        <v>11</v>
      </c>
      <c r="B147" s="13"/>
      <c r="C147" s="7"/>
      <c r="D147" s="7"/>
      <c r="E147" s="7"/>
      <c r="F147" s="7"/>
      <c r="G147" s="7"/>
      <c r="H147" s="7"/>
      <c r="I147" s="214">
        <f>I10+I66+I89+I118+I130+H575+I137+I80</f>
        <v>1395.3</v>
      </c>
      <c r="J147" s="222">
        <f>J137+J130+J118+J89+J10</f>
        <v>100</v>
      </c>
      <c r="K147" s="223">
        <f t="shared" si="3"/>
        <v>1495.3</v>
      </c>
    </row>
  </sheetData>
  <sheetProtection/>
  <mergeCells count="5">
    <mergeCell ref="A6:H6"/>
    <mergeCell ref="A1:H1"/>
    <mergeCell ref="A2:H2"/>
    <mergeCell ref="A3:H3"/>
    <mergeCell ref="D4:H4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2017-01-12T11:24:51Z</cp:lastPrinted>
  <dcterms:created xsi:type="dcterms:W3CDTF">2006-04-14T05:01:53Z</dcterms:created>
  <dcterms:modified xsi:type="dcterms:W3CDTF">2017-05-29T11:53:25Z</dcterms:modified>
  <cp:category/>
  <cp:version/>
  <cp:contentType/>
  <cp:contentStatus/>
</cp:coreProperties>
</file>