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723" firstSheet="3" activeTab="8"/>
  </bookViews>
  <sheets>
    <sheet name="Лист2" sheetId="1" r:id="rId1"/>
    <sheet name="Лист3" sheetId="2" r:id="rId2"/>
    <sheet name="доходы18г" sheetId="3" r:id="rId3"/>
    <sheet name="доходы2019-2020" sheetId="4" r:id="rId4"/>
    <sheet name="расходы2018" sheetId="5" r:id="rId5"/>
    <sheet name="расходы2018-2019" sheetId="6" r:id="rId6"/>
    <sheet name="цел ст2018" sheetId="7" r:id="rId7"/>
    <sheet name="цел.ст2019-2020" sheetId="8" r:id="rId8"/>
    <sheet name="Лист1" sheetId="9" r:id="rId9"/>
    <sheet name="ведом.2019-2020" sheetId="10" r:id="rId10"/>
    <sheet name="ведом2018" sheetId="11" r:id="rId11"/>
  </sheets>
  <definedNames/>
  <calcPr fullCalcOnLoad="1"/>
</workbook>
</file>

<file path=xl/sharedStrings.xml><?xml version="1.0" encoding="utf-8"?>
<sst xmlns="http://schemas.openxmlformats.org/spreadsheetml/2006/main" count="3504" uniqueCount="332">
  <si>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2014 - 2016 гг</t>
  </si>
  <si>
    <t xml:space="preserve">к решению Черемошёнского сельского </t>
  </si>
  <si>
    <t>Субсидии бюджетным учреждениям  на финансовое обеспечение  государственного (муниципального) задания на оказание государственных ( муниципальных) услуг (выполнение работ)</t>
  </si>
  <si>
    <t>Иные закупки товаров, работ  и услуг для  обеспечения государственных (муниципальных) нужд</t>
  </si>
  <si>
    <t>Прочая закупка товаров, работ  и услуг для  обеспечения государственных (муниципальных) нужд</t>
  </si>
  <si>
    <t>Прочая закупка товаров, работ  и услуг для обеспечения государственных (муниципальных) нужд</t>
  </si>
  <si>
    <t>Прочая закупка товаров, работ и услуг для обеспечения  государственных (муниципальных) нужд</t>
  </si>
  <si>
    <t>Иные закупки товаров, работ  и услуг для обеспечения  государственных (муниципальных) нужд</t>
  </si>
  <si>
    <t>Прочая закупка товаров, работ 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</si>
  <si>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</si>
  <si>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Иные закупки товаров, работ  и услуг для обеспечения государственных (муниципальных) нужд</t>
  </si>
  <si>
    <t>Всего расходов</t>
  </si>
  <si>
    <t>Совета народных депутатов</t>
  </si>
  <si>
    <t>Код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</si>
  <si>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</si>
  <si>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</si>
  <si>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</si>
  <si>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</si>
  <si>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</si>
  <si>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</si>
  <si>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</si>
  <si>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</si>
  <si>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</si>
  <si>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</si>
  <si>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</si>
  <si>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</si>
  <si>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</si>
  <si>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</si>
  <si>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</si>
  <si>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</si>
  <si>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</si>
  <si>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</si>
  <si>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</si>
  <si>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</si>
  <si>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</si>
  <si>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Охрана растительных и животных видов и среды их обитания</t>
  </si>
  <si>
    <t>Другие вопросы в области охраны окружающей среды</t>
  </si>
  <si>
    <t>Образование</t>
  </si>
  <si>
    <t>07</t>
  </si>
  <si>
    <t>Общее образование</t>
  </si>
  <si>
    <t>02</t>
  </si>
  <si>
    <t>Дошкольное образование</t>
  </si>
  <si>
    <t>Начальное профессиональное образование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</si>
  <si>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</si>
  <si>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</si>
  <si>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</si>
  <si>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</si>
  <si>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</si>
  <si>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</si>
  <si>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Код главы</t>
  </si>
  <si>
    <t>ВР</t>
  </si>
  <si>
    <t>Центральный аппарат</t>
  </si>
  <si>
    <t>10</t>
  </si>
  <si>
    <t>11</t>
  </si>
  <si>
    <t>Субсидия</t>
  </si>
  <si>
    <t xml:space="preserve">Кредитные соглашения и договоры, заключенные от имени Российской Федерации, субъектов Российской Федерации, муниципальных образований указанные в валюте Российской Федерации </t>
  </si>
  <si>
    <t>Итого расходов</t>
  </si>
  <si>
    <t>ВСЕГО расходов</t>
  </si>
  <si>
    <t>Другие вопросы в области национальной экономики</t>
  </si>
  <si>
    <t>Земельный налог</t>
  </si>
  <si>
    <t>Налог на имущество физических лиц</t>
  </si>
  <si>
    <t>*******</t>
  </si>
  <si>
    <t>ЦСТ</t>
  </si>
  <si>
    <t>14</t>
  </si>
  <si>
    <t>Физическая культура и спорт</t>
  </si>
  <si>
    <t>Охрана семьи и детства</t>
  </si>
  <si>
    <t>Благоустройство</t>
  </si>
  <si>
    <t>00</t>
  </si>
  <si>
    <t>Прочие неналоговые доходы бюджетов поселений</t>
  </si>
  <si>
    <t>Невыясненные поступления, зачисляемые в бюджеты поселений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</si>
  <si>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</si>
  <si>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</si>
  <si>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</si>
  <si>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</si>
  <si>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</si>
  <si>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</si>
  <si>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</si>
  <si>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</si>
  <si>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2</t>
  </si>
  <si>
    <t>000</t>
  </si>
  <si>
    <t>1</t>
  </si>
  <si>
    <t>00000</t>
  </si>
  <si>
    <t>0000</t>
  </si>
  <si>
    <t>182</t>
  </si>
  <si>
    <t>02000</t>
  </si>
  <si>
    <t>110</t>
  </si>
  <si>
    <t>03000</t>
  </si>
  <si>
    <t xml:space="preserve">Единый сельскохозяйственный налог </t>
  </si>
  <si>
    <t>НАЛОГИ НА ИМУЩЕСТВО</t>
  </si>
  <si>
    <t>01000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</si>
  <si>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</si>
  <si>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</si>
  <si>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</si>
  <si>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</si>
  <si>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</si>
  <si>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</si>
  <si>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05035</t>
  </si>
  <si>
    <t>17</t>
  </si>
  <si>
    <t>05000</t>
  </si>
  <si>
    <t>180</t>
  </si>
  <si>
    <t>Прочие неналоговые доходы</t>
  </si>
  <si>
    <t>05050</t>
  </si>
  <si>
    <t>151</t>
  </si>
  <si>
    <t xml:space="preserve">                          ИТОГО  ДОХОДОВ</t>
  </si>
  <si>
    <t>Национальная оборона</t>
  </si>
  <si>
    <t>04020</t>
  </si>
  <si>
    <t>1000</t>
  </si>
  <si>
    <t>01001</t>
  </si>
  <si>
    <t>Дотации бюджетам поселений на выравнивание бюжджетной обеспеченности</t>
  </si>
  <si>
    <t>03015</t>
  </si>
  <si>
    <t>04999</t>
  </si>
  <si>
    <t>Глава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</si>
  <si>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</si>
  <si>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827</t>
  </si>
  <si>
    <t>Прочие субсидии бюджетам поселений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</si>
  <si>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</si>
  <si>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</si>
  <si>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</si>
  <si>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 учреждений)</t>
  </si>
  <si>
    <t>02999</t>
  </si>
  <si>
    <t>ГОСУДАРСТВЕННАЯ ПОШЛИНА</t>
  </si>
  <si>
    <t>01050</t>
  </si>
  <si>
    <t>Мобилизационная и вневойсковая подготовка</t>
  </si>
  <si>
    <t>Расходы, связанные с выполнением других обязательств государства</t>
  </si>
  <si>
    <t>Приложение № 1</t>
  </si>
  <si>
    <t>Источники финансирования дефицита бюджета</t>
  </si>
  <si>
    <t>Наименование показателя</t>
  </si>
  <si>
    <t>000 01 05 00 00 00 0000 000</t>
  </si>
  <si>
    <t>Изменение остатков средств на счетах по учету
 стредств бюджета</t>
  </si>
  <si>
    <t>000 01 05 00 00 00 0000 500</t>
  </si>
  <si>
    <t>Увеличение остатков средств бюджета</t>
  </si>
  <si>
    <t>000 01 05 02 00 00 0000 500</t>
  </si>
  <si>
    <t>Увеличение прочих остатков средств бюджета</t>
  </si>
  <si>
    <t>000 01 05 02 01 05 0000 510</t>
  </si>
  <si>
    <t xml:space="preserve">Увеличение прочих остатков средств бюджетов
 муниципальных районов 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</si>
  <si>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</si>
  <si>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</si>
  <si>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</si>
  <si>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бюджета</t>
  </si>
  <si>
    <t>000 01 05 02 01 05 0000 600</t>
  </si>
  <si>
    <t>Уменьшение прочих остатков средств бюджетов
 сельмких поселений</t>
  </si>
  <si>
    <t>100</t>
  </si>
  <si>
    <t>0102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</si>
  <si>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</si>
  <si>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выплату персоналу государственных (муниципальных) органов </t>
  </si>
  <si>
    <t>121</t>
  </si>
  <si>
    <t>ист</t>
  </si>
  <si>
    <t>доп. кл.</t>
  </si>
  <si>
    <t>0104</t>
  </si>
  <si>
    <t>Уплата налогов, сборов и иных платежей</t>
  </si>
  <si>
    <t>Уплата прочих налогов, сборов и иных платежей</t>
  </si>
  <si>
    <t>240</t>
  </si>
  <si>
    <t>244</t>
  </si>
  <si>
    <t>850</t>
  </si>
  <si>
    <t>852</t>
  </si>
  <si>
    <t>0107</t>
  </si>
  <si>
    <t xml:space="preserve">Обеспечение проведение выборов в представительные (законодательные) органы  муниципальных образований           </t>
  </si>
  <si>
    <t>средства поселения</t>
  </si>
  <si>
    <t>0111</t>
  </si>
  <si>
    <t>Резервные фонды органов исполнительной власти муниципальных образований</t>
  </si>
  <si>
    <t>Резервные средства</t>
  </si>
  <si>
    <t>0113</t>
  </si>
  <si>
    <t>0203</t>
  </si>
  <si>
    <t>0503</t>
  </si>
  <si>
    <t>Культура и кинематография</t>
  </si>
  <si>
    <t>0801</t>
  </si>
  <si>
    <t>611</t>
  </si>
  <si>
    <t>1101</t>
  </si>
  <si>
    <t>1001</t>
  </si>
  <si>
    <t>Доплаты тк пенсиям, дополнительное пенсионное обеспечение</t>
  </si>
  <si>
    <t>Социальные выплаты гражданам, кроме публичных нормативных социальных выплат</t>
  </si>
  <si>
    <t>320</t>
  </si>
  <si>
    <t>1003</t>
  </si>
  <si>
    <t>БП 0 7710</t>
  </si>
  <si>
    <t>Публичные нормативные социальные выплаты гражданам</t>
  </si>
  <si>
    <t>310</t>
  </si>
  <si>
    <t xml:space="preserve">Перечень целевых программ, финансирование которых предусмотрено </t>
  </si>
  <si>
    <t>наименование программы</t>
  </si>
  <si>
    <t>КБК</t>
  </si>
  <si>
    <t>П4</t>
  </si>
  <si>
    <t>к решению Черемошёнского сельского Совета</t>
  </si>
  <si>
    <t>831</t>
  </si>
  <si>
    <t>81</t>
  </si>
  <si>
    <t>бюджет</t>
  </si>
  <si>
    <t>Налог на доходы физических лиц с доходов,источником которых является налоговый агент, 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</si>
  <si>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02010</t>
  </si>
  <si>
    <t>Земельный налог с физических лиц, обладающих земельным участком, расположенным в границах сельских поселений</t>
  </si>
  <si>
    <t>06043</t>
  </si>
  <si>
    <t>Земельный налог с организаций, обладающих земельным участком, расположенным в границах сельских  поселений</t>
  </si>
  <si>
    <t>06033</t>
  </si>
  <si>
    <t>к решению Черемошёнского сельского</t>
  </si>
  <si>
    <t>к Решению Черемошёнского сельского</t>
  </si>
  <si>
    <t>Прочие безвозмездные поступления в бюджеты  сельских поселений</t>
  </si>
  <si>
    <t>0412</t>
  </si>
  <si>
    <t>06025</t>
  </si>
  <si>
    <t>430</t>
  </si>
  <si>
    <t>16</t>
  </si>
  <si>
    <t>51040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</si>
  <si>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</si>
  <si>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поселений.</t>
  </si>
  <si>
    <t>№   от    ноября 2015г.</t>
  </si>
  <si>
    <t>ДОХОДЫ ОТ ПРОДАЖИ ЗЕМЕЛЬНЫХ УЧАСТКОВ</t>
  </si>
  <si>
    <t>Доходы от продажи земельных участков,находящихся в собственности сельских поселений (за исключением земельных участков муниципальных, бюджетных и автономных учреждений)</t>
  </si>
  <si>
    <t xml:space="preserve"> </t>
  </si>
  <si>
    <t>Приложение №7</t>
  </si>
  <si>
    <t>ДОХОДЫ ОТ ДЕНЕЖНЫХ ВЗЫСКАНИЙ (ШТРАФОВ)</t>
  </si>
  <si>
    <t>0100</t>
  </si>
  <si>
    <t>0200</t>
  </si>
  <si>
    <t>0400</t>
  </si>
  <si>
    <t>РПр</t>
  </si>
  <si>
    <t>0500</t>
  </si>
  <si>
    <t>0501</t>
  </si>
  <si>
    <t>0502</t>
  </si>
  <si>
    <t xml:space="preserve">Культура, кинематография </t>
  </si>
  <si>
    <t>0800</t>
  </si>
  <si>
    <t>1100</t>
  </si>
  <si>
    <t xml:space="preserve">Физическая культура </t>
  </si>
  <si>
    <t>1004</t>
  </si>
  <si>
    <t>1006</t>
  </si>
  <si>
    <t>Областные средства</t>
  </si>
  <si>
    <t>Средства поселения</t>
  </si>
  <si>
    <t>БП00000000</t>
  </si>
  <si>
    <t>Непрограммная часть бюджета сельского поселения</t>
  </si>
  <si>
    <t>4</t>
  </si>
  <si>
    <t>БП00077020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</si>
  <si>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</si>
  <si>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БП00077030</t>
  </si>
  <si>
    <t>Закупка товаров, работ и услуг дляобеспечения государственных (муниципальрых) нужд</t>
  </si>
  <si>
    <t>200</t>
  </si>
  <si>
    <t>Иные бюджетные асигнования</t>
  </si>
  <si>
    <t>800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</si>
  <si>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</si>
  <si>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129</t>
  </si>
  <si>
    <t>Фонд оплаты труда государственных (муниципальных) органов</t>
  </si>
  <si>
    <t>870</t>
  </si>
  <si>
    <t>БП00077050</t>
  </si>
  <si>
    <t>БП00077040</t>
  </si>
  <si>
    <t>П910177700</t>
  </si>
  <si>
    <t>БП00051180</t>
  </si>
  <si>
    <t>Целевые безвозмездные поступления</t>
  </si>
  <si>
    <t>П100000000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</si>
  <si>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</si>
  <si>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П110177500</t>
  </si>
  <si>
    <t>П110100000</t>
  </si>
  <si>
    <t>Реализация основного мероприятия</t>
  </si>
  <si>
    <t>Средства сельского поселения</t>
  </si>
  <si>
    <t>Основное мероприятие "Озеленение населенных пунктов посадка кустарников и деревьев, разбивка клумб"</t>
  </si>
  <si>
    <t>П110277500</t>
  </si>
  <si>
    <t>П110200000</t>
  </si>
  <si>
    <t>П110300000</t>
  </si>
  <si>
    <t>П110377500</t>
  </si>
  <si>
    <t>Основное мероприятие "Прочие мероприятия по благоустройству городских округов и поселений"</t>
  </si>
  <si>
    <t>Основное мероприятие"Уличное освещение"</t>
  </si>
  <si>
    <t>П700000000</t>
  </si>
  <si>
    <t>Основное мероприятие "Дворцы и дома культуры, другие учреждения культуры и средств массовой информации"</t>
  </si>
  <si>
    <t>П710100000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</si>
  <si>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</si>
  <si>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</si>
  <si>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Субсидии бюджетным учреждениям  </t>
  </si>
  <si>
    <t>610</t>
  </si>
  <si>
    <t>средства сельского поселения</t>
  </si>
  <si>
    <t>П710177300</t>
  </si>
  <si>
    <t>БП00077080</t>
  </si>
  <si>
    <t>Физическая культура</t>
  </si>
  <si>
    <t>Основное мероприятие "Мероприятия в области  спорта и физической культуры"</t>
  </si>
  <si>
    <t>П200000000</t>
  </si>
  <si>
    <t>П210177100</t>
  </si>
  <si>
    <t>Администрация Черемошёнского сельского поселения</t>
  </si>
  <si>
    <t>БП00077060</t>
  </si>
  <si>
    <t>Решение " О программе наказов избирателей депутатам Мценского районного Совета народных депутатов на 2016г.</t>
  </si>
  <si>
    <t>ПИ 10177380</t>
  </si>
  <si>
    <t>Средства района</t>
  </si>
  <si>
    <t>3</t>
  </si>
  <si>
    <t>0</t>
  </si>
  <si>
    <t>Функционирование высшего должностного лица субъекта РФ и муниципального образования</t>
  </si>
  <si>
    <t>Доплаты к пенсиям, дополнительное пенсионное обеспечение</t>
  </si>
  <si>
    <t>МП "Культура Череиошёнского сельского поселения на 2014 - 2018 годы"</t>
  </si>
  <si>
    <t xml:space="preserve">Муниципальная программа "Развитие физической культуры и спорта в  Черемошёнском сельском поселении на 2014 - 2018 годы"      </t>
  </si>
  <si>
    <t>МП "Культура Черемошёнского сельского поселения на 2014 - 2018 годы"</t>
  </si>
  <si>
    <t>Поступление доходов в  бюджет Черемошёнской сельской администрации на 2018-2019 годы</t>
  </si>
  <si>
    <t>план   2018 год</t>
  </si>
  <si>
    <t>план   2019 год</t>
  </si>
  <si>
    <t>Сумма,тыс.   рублей</t>
  </si>
  <si>
    <t>2019 г. сумма,тыс.   рублей</t>
  </si>
  <si>
    <t>Муниципальная программа по профилактике терроризма и экстремизма, а также минимизации и (или) ликвидации последствий проявлений терроризма и экстремизма на территории сельского поселения  на 2017 - 2019 гг</t>
  </si>
  <si>
    <t xml:space="preserve">Муниципальная  программа «Благоустройство населённых пунктов на период 2017 - 2019 годы»
</t>
  </si>
  <si>
    <t>2019. бюджет</t>
  </si>
  <si>
    <t xml:space="preserve"> план </t>
  </si>
  <si>
    <t>Приложение №8</t>
  </si>
  <si>
    <t>Приложение №9</t>
  </si>
  <si>
    <t>Приложение №10</t>
  </si>
  <si>
    <t>Приложение №11</t>
  </si>
  <si>
    <t>27,6</t>
  </si>
  <si>
    <t xml:space="preserve">Муниципальная  программа «Благоустройство населённых пунктов на период 2017 - 2019годы»
</t>
  </si>
  <si>
    <t>29999</t>
  </si>
  <si>
    <t>15001</t>
  </si>
  <si>
    <t>35118</t>
  </si>
  <si>
    <t>49999</t>
  </si>
  <si>
    <t>Дефицит/профицит</t>
  </si>
  <si>
    <t xml:space="preserve"> план 2019</t>
  </si>
  <si>
    <t>план   2020 год</t>
  </si>
  <si>
    <t>Распределение расходов  бюджета Черемошёнского сельского поселения на 2018 год
 по разделам и подразделам функциональной классификации расходов</t>
  </si>
  <si>
    <t>Распределение расходов  бюджета Черемошёнского сельского поселения на 2019-2020 годы
 по разделам и подразделам функциональной классификации расходов</t>
  </si>
  <si>
    <t>2020 г. сумма,тыс.   рублей</t>
  </si>
  <si>
    <t>Распределение расходов из  бюджета Черемошёнского сельского поселения на 2018 год 
по разделам и подразделам, целевым статьям и видам расходов функциональной классификации расходов</t>
  </si>
  <si>
    <t>68,64</t>
  </si>
  <si>
    <t>Распределение расходов из  бюджета Черемошёнского сельского поселения на 2019-2020 годы 
по разделам и подразделам, целевым статьям и видам расходов функциональной классификации расходов</t>
  </si>
  <si>
    <t>2020. бюджет</t>
  </si>
  <si>
    <t>Решение " О программе наказов избирателей депутатам Мценского районного Совета народных депутатов на 2018г.</t>
  </si>
  <si>
    <t>Ведомственная структура расходов бюджета Черемошёнского сельского поселения на2018г.</t>
  </si>
  <si>
    <t xml:space="preserve">в бюджете Черемошёнского сельского поселения  на 2018 год </t>
  </si>
  <si>
    <t>Ведомственная структура расходов бюджета Черемошёнского сельского поселения на2019-2020г.г.</t>
  </si>
  <si>
    <t xml:space="preserve"> план 2020</t>
  </si>
  <si>
    <t>Источники финансирования дефицита бюджета на2019-2020г.г.</t>
  </si>
  <si>
    <t>Источники финансирования дефицита бюджета на2018г.</t>
  </si>
  <si>
    <t>Поступление доходов в  бюджет Черемошёнской сельской администрации на 2018 год</t>
  </si>
  <si>
    <t>30,0</t>
  </si>
  <si>
    <t>№81      от 29 декабря 2017г</t>
  </si>
  <si>
    <t>№ 81      от 29 декабря  2017г</t>
  </si>
  <si>
    <t>народных депутатов №  81   от  29 декабря 2017г.</t>
  </si>
  <si>
    <t>народных депутатов №81     от  29 декабря 2017г.</t>
  </si>
  <si>
    <t>№  81   от 29 декабря 2017г.</t>
  </si>
  <si>
    <t>№81     от 29 декабря 2017г.</t>
  </si>
  <si>
    <t>№81       от  29 декабря 2017г.</t>
  </si>
  <si>
    <t>№ 81       от29 декабря 2017г.</t>
  </si>
  <si>
    <t>№81     от   29 декабря 2017г.</t>
  </si>
  <si>
    <t>№81    от   29 декабря 2017г.</t>
  </si>
  <si>
    <t>Приложение № 2</t>
  </si>
  <si>
    <t>Приложение №12</t>
  </si>
  <si>
    <t>Приложение №13</t>
  </si>
  <si>
    <t>Приложение №14</t>
  </si>
  <si>
    <t>Приложентие №15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</si>
</sst>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6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name val="Times New Roman"/>
      <family val="1"/>
    </font>
    <font>
      <b/>
      <i/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25" fillId="0" borderId="0">
      <alignment/>
      <protection/>
    </xf>
    <xf numFmtId="0" fontId="15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303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32" borderId="10" xfId="0" applyNumberFormat="1" applyFont="1" applyFill="1" applyBorder="1" applyAlignment="1">
      <alignment horizontal="center" vertical="top" wrapText="1"/>
    </xf>
    <xf numFmtId="49" fontId="11" fillId="32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49" fontId="9" fillId="32" borderId="10" xfId="0" applyNumberFormat="1" applyFont="1" applyFill="1" applyBorder="1" applyAlignment="1">
      <alignment horizontal="center" wrapText="1"/>
    </xf>
    <xf numFmtId="49" fontId="2" fillId="32" borderId="10" xfId="0" applyNumberFormat="1" applyFont="1" applyFill="1" applyBorder="1" applyAlignment="1">
      <alignment horizontal="center" vertical="top" wrapText="1"/>
    </xf>
    <xf numFmtId="49" fontId="13" fillId="32" borderId="10" xfId="0" applyNumberFormat="1" applyFont="1" applyFill="1" applyBorder="1" applyAlignment="1">
      <alignment horizontal="center" wrapText="1"/>
    </xf>
    <xf numFmtId="49" fontId="9" fillId="32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vertical="top" wrapText="1"/>
    </xf>
    <xf numFmtId="0" fontId="9" fillId="32" borderId="12" xfId="0" applyFont="1" applyFill="1" applyBorder="1" applyAlignment="1">
      <alignment horizontal="left" wrapText="1" indent="5"/>
    </xf>
    <xf numFmtId="49" fontId="9" fillId="32" borderId="1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right" vertical="top" textRotation="90" wrapText="1"/>
    </xf>
    <xf numFmtId="49" fontId="4" fillId="0" borderId="0" xfId="0" applyNumberFormat="1" applyFont="1" applyBorder="1" applyAlignment="1">
      <alignment horizontal="center" vertical="center" textRotation="90"/>
    </xf>
    <xf numFmtId="49" fontId="4" fillId="0" borderId="0" xfId="0" applyNumberFormat="1" applyFont="1" applyBorder="1" applyAlignment="1">
      <alignment horizontal="center" vertical="center" textRotation="90" wrapText="1"/>
    </xf>
    <xf numFmtId="0" fontId="4" fillId="32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3" fillId="32" borderId="10" xfId="0" applyFont="1" applyFill="1" applyBorder="1" applyAlignment="1">
      <alignment horizontal="left" vertical="top" wrapText="1" indent="2"/>
    </xf>
    <xf numFmtId="49" fontId="12" fillId="0" borderId="10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vertical="top" wrapText="1"/>
    </xf>
    <xf numFmtId="2" fontId="9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49" fontId="9" fillId="32" borderId="14" xfId="0" applyNumberFormat="1" applyFont="1" applyFill="1" applyBorder="1" applyAlignment="1">
      <alignment horizontal="center" wrapText="1"/>
    </xf>
    <xf numFmtId="49" fontId="10" fillId="32" borderId="14" xfId="0" applyNumberFormat="1" applyFont="1" applyFill="1" applyBorder="1" applyAlignment="1">
      <alignment horizontal="center" vertical="top" wrapText="1"/>
    </xf>
    <xf numFmtId="49" fontId="9" fillId="32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wrapText="1"/>
    </xf>
    <xf numFmtId="49" fontId="13" fillId="32" borderId="14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0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wrapText="1"/>
    </xf>
    <xf numFmtId="0" fontId="10" fillId="32" borderId="10" xfId="0" applyFont="1" applyFill="1" applyBorder="1" applyAlignment="1">
      <alignment horizontal="left" vertical="top" wrapText="1" indent="1"/>
    </xf>
    <xf numFmtId="0" fontId="6" fillId="32" borderId="10" xfId="0" applyFont="1" applyFill="1" applyBorder="1" applyAlignment="1">
      <alignment horizontal="left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top" wrapText="1"/>
    </xf>
    <xf numFmtId="4" fontId="7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2" fontId="23" fillId="32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19" fillId="32" borderId="10" xfId="0" applyFont="1" applyFill="1" applyBorder="1" applyAlignment="1">
      <alignment horizontal="left" vertical="center" wrapText="1"/>
    </xf>
    <xf numFmtId="49" fontId="22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8" fillId="0" borderId="10" xfId="0" applyNumberFormat="1" applyFont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 vertical="top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5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 quotePrefix="1">
      <alignment horizontal="center" wrapText="1"/>
      <protection/>
    </xf>
    <xf numFmtId="49" fontId="5" fillId="0" borderId="10" xfId="53" applyNumberFormat="1" applyFont="1" applyBorder="1" applyAlignment="1">
      <alignment horizontal="center"/>
      <protection/>
    </xf>
    <xf numFmtId="0" fontId="3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2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49" fontId="7" fillId="32" borderId="14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left"/>
    </xf>
    <xf numFmtId="0" fontId="5" fillId="32" borderId="10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textRotation="90" wrapText="1"/>
    </xf>
    <xf numFmtId="49" fontId="27" fillId="0" borderId="16" xfId="0" applyNumberFormat="1" applyFont="1" applyBorder="1" applyAlignment="1">
      <alignment horizontal="left" vertical="center" textRotation="90"/>
    </xf>
    <xf numFmtId="49" fontId="27" fillId="0" borderId="16" xfId="0" applyNumberFormat="1" applyFont="1" applyBorder="1" applyAlignment="1">
      <alignment horizontal="left" vertical="center" textRotation="90" wrapText="1"/>
    </xf>
    <xf numFmtId="49" fontId="27" fillId="0" borderId="10" xfId="0" applyNumberFormat="1" applyFont="1" applyBorder="1" applyAlignment="1">
      <alignment horizontal="left" vertical="center" textRotation="90" wrapText="1"/>
    </xf>
    <xf numFmtId="0" fontId="27" fillId="32" borderId="16" xfId="0" applyFont="1" applyFill="1" applyBorder="1" applyAlignment="1">
      <alignment horizontal="left" vertical="top" wrapText="1"/>
    </xf>
    <xf numFmtId="0" fontId="27" fillId="32" borderId="10" xfId="0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/>
    </xf>
    <xf numFmtId="49" fontId="27" fillId="0" borderId="18" xfId="0" applyNumberFormat="1" applyFont="1" applyBorder="1" applyAlignment="1">
      <alignment horizontal="left"/>
    </xf>
    <xf numFmtId="49" fontId="27" fillId="0" borderId="19" xfId="0" applyNumberFormat="1" applyFont="1" applyBorder="1" applyAlignment="1">
      <alignment horizontal="left"/>
    </xf>
    <xf numFmtId="0" fontId="28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/>
    </xf>
    <xf numFmtId="49" fontId="27" fillId="0" borderId="20" xfId="0" applyNumberFormat="1" applyFont="1" applyBorder="1" applyAlignment="1">
      <alignment horizontal="left"/>
    </xf>
    <xf numFmtId="49" fontId="27" fillId="0" borderId="15" xfId="0" applyNumberFormat="1" applyFont="1" applyBorder="1" applyAlignment="1">
      <alignment horizontal="left"/>
    </xf>
    <xf numFmtId="49" fontId="27" fillId="0" borderId="14" xfId="0" applyNumberFormat="1" applyFont="1" applyBorder="1" applyAlignment="1">
      <alignment horizontal="left"/>
    </xf>
    <xf numFmtId="0" fontId="27" fillId="0" borderId="10" xfId="0" applyFont="1" applyBorder="1" applyAlignment="1">
      <alignment horizontal="left" wrapText="1"/>
    </xf>
    <xf numFmtId="0" fontId="29" fillId="0" borderId="0" xfId="0" applyFont="1" applyFill="1" applyAlignment="1">
      <alignment horizontal="left" wrapText="1"/>
    </xf>
    <xf numFmtId="49" fontId="27" fillId="0" borderId="16" xfId="0" applyNumberFormat="1" applyFont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49" fontId="27" fillId="0" borderId="21" xfId="0" applyNumberFormat="1" applyFont="1" applyBorder="1" applyAlignment="1">
      <alignment horizontal="left"/>
    </xf>
    <xf numFmtId="49" fontId="27" fillId="0" borderId="22" xfId="0" applyNumberFormat="1" applyFont="1" applyBorder="1" applyAlignment="1">
      <alignment horizontal="left"/>
    </xf>
    <xf numFmtId="1" fontId="29" fillId="32" borderId="10" xfId="0" applyNumberFormat="1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/>
    </xf>
    <xf numFmtId="49" fontId="27" fillId="0" borderId="23" xfId="0" applyNumberFormat="1" applyFont="1" applyBorder="1" applyAlignment="1">
      <alignment horizontal="left"/>
    </xf>
    <xf numFmtId="49" fontId="27" fillId="0" borderId="0" xfId="0" applyNumberFormat="1" applyFont="1" applyBorder="1" applyAlignment="1">
      <alignment horizontal="left"/>
    </xf>
    <xf numFmtId="49" fontId="27" fillId="0" borderId="10" xfId="0" applyNumberFormat="1" applyFont="1" applyBorder="1" applyAlignment="1">
      <alignment horizontal="left"/>
    </xf>
    <xf numFmtId="0" fontId="28" fillId="32" borderId="24" xfId="0" applyFont="1" applyFill="1" applyBorder="1" applyAlignment="1">
      <alignment vertical="top" wrapText="1"/>
    </xf>
    <xf numFmtId="49" fontId="28" fillId="32" borderId="11" xfId="0" applyNumberFormat="1" applyFont="1" applyFill="1" applyBorder="1" applyAlignment="1">
      <alignment horizontal="center" vertical="top" wrapText="1"/>
    </xf>
    <xf numFmtId="49" fontId="26" fillId="32" borderId="11" xfId="0" applyNumberFormat="1" applyFont="1" applyFill="1" applyBorder="1" applyAlignment="1">
      <alignment horizontal="center" vertical="top" wrapText="1"/>
    </xf>
    <xf numFmtId="4" fontId="28" fillId="32" borderId="10" xfId="0" applyNumberFormat="1" applyFont="1" applyFill="1" applyBorder="1" applyAlignment="1">
      <alignment horizontal="right" vertical="top" wrapText="1"/>
    </xf>
    <xf numFmtId="49" fontId="30" fillId="32" borderId="10" xfId="0" applyNumberFormat="1" applyFont="1" applyFill="1" applyBorder="1" applyAlignment="1">
      <alignment horizontal="center" vertical="top" wrapText="1"/>
    </xf>
    <xf numFmtId="179" fontId="27" fillId="32" borderId="10" xfId="0" applyNumberFormat="1" applyFont="1" applyFill="1" applyBorder="1" applyAlignment="1">
      <alignment horizontal="right" wrapText="1"/>
    </xf>
    <xf numFmtId="49" fontId="27" fillId="32" borderId="10" xfId="0" applyNumberFormat="1" applyFont="1" applyFill="1" applyBorder="1" applyAlignment="1">
      <alignment horizontal="center" wrapText="1"/>
    </xf>
    <xf numFmtId="4" fontId="27" fillId="32" borderId="10" xfId="0" applyNumberFormat="1" applyFont="1" applyFill="1" applyBorder="1" applyAlignment="1">
      <alignment horizontal="right" wrapText="1"/>
    </xf>
    <xf numFmtId="0" fontId="27" fillId="32" borderId="25" xfId="0" applyFont="1" applyFill="1" applyBorder="1" applyAlignment="1">
      <alignment vertical="top" wrapText="1"/>
    </xf>
    <xf numFmtId="49" fontId="27" fillId="32" borderId="10" xfId="0" applyNumberFormat="1" applyFont="1" applyFill="1" applyBorder="1" applyAlignment="1">
      <alignment horizontal="center" vertical="top" wrapText="1"/>
    </xf>
    <xf numFmtId="4" fontId="27" fillId="32" borderId="10" xfId="0" applyNumberFormat="1" applyFont="1" applyFill="1" applyBorder="1" applyAlignment="1">
      <alignment horizontal="right" vertical="top" wrapText="1"/>
    </xf>
    <xf numFmtId="0" fontId="27" fillId="32" borderId="25" xfId="0" applyFont="1" applyFill="1" applyBorder="1" applyAlignment="1">
      <alignment horizontal="left" vertical="top" wrapText="1" indent="1"/>
    </xf>
    <xf numFmtId="0" fontId="28" fillId="32" borderId="25" xfId="0" applyFont="1" applyFill="1" applyBorder="1" applyAlignment="1">
      <alignment vertical="top" wrapText="1"/>
    </xf>
    <xf numFmtId="49" fontId="28" fillId="32" borderId="10" xfId="0" applyNumberFormat="1" applyFont="1" applyFill="1" applyBorder="1" applyAlignment="1">
      <alignment horizontal="center" vertical="top" wrapText="1"/>
    </xf>
    <xf numFmtId="49" fontId="26" fillId="32" borderId="10" xfId="0" applyNumberFormat="1" applyFont="1" applyFill="1" applyBorder="1" applyAlignment="1">
      <alignment horizontal="center" vertical="top" wrapText="1"/>
    </xf>
    <xf numFmtId="4" fontId="29" fillId="32" borderId="10" xfId="0" applyNumberFormat="1" applyFont="1" applyFill="1" applyBorder="1" applyAlignment="1">
      <alignment vertical="top" wrapText="1"/>
    </xf>
    <xf numFmtId="0" fontId="28" fillId="32" borderId="25" xfId="0" applyFont="1" applyFill="1" applyBorder="1" applyAlignment="1">
      <alignment horizontal="left" vertical="top" wrapText="1" indent="1"/>
    </xf>
    <xf numFmtId="4" fontId="27" fillId="32" borderId="16" xfId="0" applyNumberFormat="1" applyFont="1" applyFill="1" applyBorder="1" applyAlignment="1">
      <alignment horizontal="right" vertical="top" wrapText="1"/>
    </xf>
    <xf numFmtId="4" fontId="27" fillId="32" borderId="16" xfId="0" applyNumberFormat="1" applyFont="1" applyFill="1" applyBorder="1" applyAlignment="1">
      <alignment vertical="top" wrapText="1"/>
    </xf>
    <xf numFmtId="4" fontId="28" fillId="32" borderId="16" xfId="0" applyNumberFormat="1" applyFont="1" applyFill="1" applyBorder="1" applyAlignment="1">
      <alignment vertical="top" wrapText="1"/>
    </xf>
    <xf numFmtId="0" fontId="29" fillId="0" borderId="25" xfId="0" applyFont="1" applyBorder="1" applyAlignment="1">
      <alignment horizontal="justify"/>
    </xf>
    <xf numFmtId="0" fontId="29" fillId="0" borderId="10" xfId="0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" fontId="29" fillId="0" borderId="16" xfId="0" applyNumberFormat="1" applyFont="1" applyBorder="1" applyAlignment="1">
      <alignment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179" fontId="26" fillId="0" borderId="10" xfId="0" applyNumberFormat="1" applyFont="1" applyBorder="1" applyAlignment="1">
      <alignment/>
    </xf>
    <xf numFmtId="0" fontId="27" fillId="32" borderId="10" xfId="0" applyFont="1" applyFill="1" applyBorder="1" applyAlignment="1">
      <alignment vertical="top" wrapText="1"/>
    </xf>
    <xf numFmtId="0" fontId="9" fillId="32" borderId="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10" fillId="32" borderId="0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9" fillId="32" borderId="28" xfId="0" applyNumberFormat="1" applyFont="1" applyFill="1" applyBorder="1" applyAlignment="1">
      <alignment horizontal="center"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9" fillId="32" borderId="30" xfId="0" applyNumberFormat="1" applyFont="1" applyFill="1" applyBorder="1" applyAlignment="1">
      <alignment horizontal="center" wrapText="1"/>
    </xf>
    <xf numFmtId="0" fontId="9" fillId="32" borderId="31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10" fillId="32" borderId="32" xfId="0" applyFont="1" applyFill="1" applyBorder="1" applyAlignment="1">
      <alignment wrapText="1"/>
    </xf>
    <xf numFmtId="0" fontId="9" fillId="32" borderId="25" xfId="0" applyFont="1" applyFill="1" applyBorder="1" applyAlignment="1">
      <alignment horizontal="left" vertical="top" wrapText="1" indent="1"/>
    </xf>
    <xf numFmtId="0" fontId="27" fillId="3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9" fontId="3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5" fillId="32" borderId="12" xfId="0" applyFont="1" applyFill="1" applyBorder="1" applyAlignment="1">
      <alignment horizontal="left" wrapText="1" indent="5"/>
    </xf>
    <xf numFmtId="49" fontId="5" fillId="32" borderId="13" xfId="0" applyNumberFormat="1" applyFont="1" applyFill="1" applyBorder="1" applyAlignment="1">
      <alignment horizontal="center" wrapText="1"/>
    </xf>
    <xf numFmtId="49" fontId="5" fillId="32" borderId="33" xfId="0" applyNumberFormat="1" applyFont="1" applyFill="1" applyBorder="1" applyAlignment="1">
      <alignment horizontal="center" wrapText="1"/>
    </xf>
    <xf numFmtId="0" fontId="5" fillId="32" borderId="34" xfId="0" applyFont="1" applyFill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top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7" fillId="32" borderId="14" xfId="0" applyNumberFormat="1" applyFont="1" applyFill="1" applyBorder="1" applyAlignment="1">
      <alignment horizontal="center" vertical="top" wrapText="1"/>
    </xf>
    <xf numFmtId="49" fontId="32" fillId="32" borderId="14" xfId="0" applyNumberFormat="1" applyFont="1" applyFill="1" applyBorder="1" applyAlignment="1">
      <alignment horizontal="center" vertical="top" wrapText="1"/>
    </xf>
    <xf numFmtId="49" fontId="32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0" fontId="32" fillId="32" borderId="10" xfId="0" applyFont="1" applyFill="1" applyBorder="1" applyAlignment="1">
      <alignment horizontal="left" vertical="top" wrapText="1" indent="2"/>
    </xf>
    <xf numFmtId="17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49" fontId="5" fillId="32" borderId="14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49" fontId="5" fillId="32" borderId="14" xfId="0" applyNumberFormat="1" applyFont="1" applyFill="1" applyBorder="1" applyAlignment="1">
      <alignment horizontal="center" wrapText="1"/>
    </xf>
    <xf numFmtId="49" fontId="5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top" wrapText="1" indent="1"/>
    </xf>
    <xf numFmtId="49" fontId="5" fillId="32" borderId="10" xfId="0" applyNumberFormat="1" applyFont="1" applyFill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32" fillId="32" borderId="10" xfId="0" applyFont="1" applyFill="1" applyBorder="1" applyAlignment="1">
      <alignment wrapText="1"/>
    </xf>
    <xf numFmtId="49" fontId="32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wrapText="1"/>
    </xf>
    <xf numFmtId="2" fontId="32" fillId="3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5" fillId="32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left" vertical="top" wrapText="1" indent="1"/>
    </xf>
    <xf numFmtId="49" fontId="5" fillId="32" borderId="14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49" fontId="5" fillId="32" borderId="14" xfId="0" applyNumberFormat="1" applyFont="1" applyFill="1" applyBorder="1" applyAlignment="1">
      <alignment horizontal="center" vertical="top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2" fontId="19" fillId="32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Fill="1" applyBorder="1" applyAlignment="1">
      <alignment horizontal="center"/>
    </xf>
    <xf numFmtId="0" fontId="5" fillId="32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32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2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35" xfId="0" applyFont="1" applyBorder="1" applyAlignment="1">
      <alignment horizontal="left" wrapText="1"/>
    </xf>
    <xf numFmtId="49" fontId="5" fillId="0" borderId="16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49" fontId="27" fillId="0" borderId="36" xfId="0" applyNumberFormat="1" applyFont="1" applyBorder="1" applyAlignment="1">
      <alignment horizontal="left" vertical="center"/>
    </xf>
    <xf numFmtId="49" fontId="27" fillId="0" borderId="37" xfId="0" applyNumberFormat="1" applyFont="1" applyBorder="1" applyAlignment="1">
      <alignment horizontal="left" vertical="center"/>
    </xf>
    <xf numFmtId="49" fontId="27" fillId="0" borderId="38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horizontal="center" wrapText="1"/>
    </xf>
    <xf numFmtId="0" fontId="29" fillId="32" borderId="10" xfId="0" applyFont="1" applyFill="1" applyBorder="1" applyAlignment="1">
      <alignment horizontal="center" vertical="top" wrapText="1"/>
    </xf>
    <xf numFmtId="0" fontId="27" fillId="32" borderId="39" xfId="0" applyFont="1" applyFill="1" applyBorder="1" applyAlignment="1">
      <alignment horizontal="center" vertical="top" wrapText="1"/>
    </xf>
    <xf numFmtId="0" fontId="27" fillId="32" borderId="10" xfId="0" applyFont="1" applyFill="1" applyBorder="1" applyAlignment="1">
      <alignment horizontal="center" vertical="top" wrapText="1"/>
    </xf>
    <xf numFmtId="0" fontId="27" fillId="32" borderId="27" xfId="0" applyFont="1" applyFill="1" applyBorder="1" applyAlignment="1">
      <alignment horizontal="center" vertical="top" wrapText="1"/>
    </xf>
    <xf numFmtId="0" fontId="29" fillId="32" borderId="39" xfId="0" applyFont="1" applyFill="1" applyBorder="1" applyAlignment="1">
      <alignment horizontal="center" vertical="top" wrapText="1"/>
    </xf>
    <xf numFmtId="0" fontId="29" fillId="32" borderId="27" xfId="0" applyFont="1" applyFill="1" applyBorder="1" applyAlignment="1">
      <alignment horizontal="center" vertical="top" wrapText="1"/>
    </xf>
    <xf numFmtId="0" fontId="27" fillId="32" borderId="40" xfId="0" applyFont="1" applyFill="1" applyBorder="1" applyAlignment="1">
      <alignment horizontal="center" wrapText="1"/>
    </xf>
    <xf numFmtId="0" fontId="27" fillId="32" borderId="41" xfId="0" applyFont="1" applyFill="1" applyBorder="1" applyAlignment="1">
      <alignment horizontal="center" wrapText="1"/>
    </xf>
    <xf numFmtId="0" fontId="27" fillId="32" borderId="4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5.00390625" style="0" customWidth="1"/>
    <col min="2" max="2" width="28.00390625" style="0" customWidth="1"/>
    <col min="3" max="3" width="21.625" style="0" customWidth="1"/>
    <col min="4" max="4" width="11.875" style="0" customWidth="1"/>
  </cols>
  <sheetData>
    <row r="3" spans="1:3" ht="12.75">
      <c r="A3" s="15"/>
      <c r="B3" s="15"/>
      <c r="C3" s="17" t="s">
        <v>327</v>
      </c>
    </row>
    <row r="4" spans="1:3" ht="12.75">
      <c r="A4" s="15"/>
      <c r="B4" s="15"/>
      <c r="C4" s="17" t="s">
        <v>1</v>
      </c>
    </row>
    <row r="5" spans="1:3" ht="12.75">
      <c r="A5" s="15"/>
      <c r="B5" s="15"/>
      <c r="C5" s="17" t="s">
        <v>12</v>
      </c>
    </row>
    <row r="6" spans="1:3" ht="12.75">
      <c r="A6" s="15"/>
      <c r="B6" s="15"/>
      <c r="C6" s="17" t="s">
        <v>317</v>
      </c>
    </row>
    <row r="7" spans="1:3" ht="12.75">
      <c r="A7" s="15"/>
      <c r="B7" s="15"/>
      <c r="C7" s="15"/>
    </row>
    <row r="8" spans="1:3" ht="12.75">
      <c r="A8" s="15"/>
      <c r="B8" s="15"/>
      <c r="C8" s="15"/>
    </row>
    <row r="9" spans="1:3" ht="15.75">
      <c r="A9" s="271" t="s">
        <v>313</v>
      </c>
      <c r="B9" s="271"/>
      <c r="C9" s="271"/>
    </row>
    <row r="10" spans="1:3" ht="12.75">
      <c r="A10" s="15"/>
      <c r="B10" s="15"/>
      <c r="C10" s="15"/>
    </row>
    <row r="11" spans="1:4" ht="12.75">
      <c r="A11" s="56" t="s">
        <v>13</v>
      </c>
      <c r="B11" s="56" t="s">
        <v>126</v>
      </c>
      <c r="C11" s="56" t="s">
        <v>299</v>
      </c>
      <c r="D11" s="56" t="s">
        <v>312</v>
      </c>
    </row>
    <row r="12" spans="1:4" ht="29.25" customHeight="1">
      <c r="A12" s="56"/>
      <c r="B12" s="60" t="s">
        <v>125</v>
      </c>
      <c r="C12" s="50">
        <f>C13</f>
        <v>0</v>
      </c>
      <c r="D12" s="195">
        <f>D13</f>
        <v>0</v>
      </c>
    </row>
    <row r="13" spans="1:4" ht="36" customHeight="1">
      <c r="A13" s="57" t="s">
        <v>127</v>
      </c>
      <c r="B13" s="58" t="s">
        <v>128</v>
      </c>
      <c r="C13" s="59">
        <f>C14+C17</f>
        <v>0</v>
      </c>
      <c r="D13" s="195">
        <f>D14+D17</f>
        <v>0</v>
      </c>
    </row>
    <row r="14" spans="1:4" ht="27" customHeight="1">
      <c r="A14" s="56" t="s">
        <v>129</v>
      </c>
      <c r="B14" s="60" t="s">
        <v>130</v>
      </c>
      <c r="C14" s="50">
        <f>C15</f>
        <v>-1121.9</v>
      </c>
      <c r="D14" s="195">
        <f>D15</f>
        <v>-1134.6</v>
      </c>
    </row>
    <row r="15" spans="1:4" ht="25.5" customHeight="1">
      <c r="A15" s="56" t="s">
        <v>131</v>
      </c>
      <c r="B15" s="60" t="s">
        <v>132</v>
      </c>
      <c r="C15" s="50">
        <f>C16</f>
        <v>-1121.9</v>
      </c>
      <c r="D15" s="195">
        <f>D16</f>
        <v>-1134.6</v>
      </c>
    </row>
    <row r="16" spans="1:4" ht="38.25" customHeight="1">
      <c r="A16" s="56" t="s">
        <v>133</v>
      </c>
      <c r="B16" s="60" t="s">
        <v>134</v>
      </c>
      <c r="C16" s="50">
        <f>-'доходы2019-2020'!I40</f>
        <v>-1121.9</v>
      </c>
      <c r="D16" s="195">
        <f>-'доходы2019-2020'!J40</f>
        <v>-1134.6</v>
      </c>
    </row>
    <row r="17" spans="1:4" ht="26.25" customHeight="1">
      <c r="A17" s="56" t="s">
        <v>135</v>
      </c>
      <c r="B17" s="60" t="s">
        <v>136</v>
      </c>
      <c r="C17" s="50">
        <f>C18</f>
        <v>1121.9</v>
      </c>
      <c r="D17" s="195">
        <f>D18</f>
        <v>1134.6</v>
      </c>
    </row>
    <row r="18" spans="1:4" ht="30.75" customHeight="1">
      <c r="A18" s="56" t="s">
        <v>137</v>
      </c>
      <c r="B18" s="60" t="s">
        <v>138</v>
      </c>
      <c r="C18" s="50">
        <f>C19</f>
        <v>1121.9</v>
      </c>
      <c r="D18" s="195">
        <f>D19</f>
        <v>1134.6</v>
      </c>
    </row>
    <row r="19" spans="1:4" ht="35.25" customHeight="1">
      <c r="A19" s="56" t="s">
        <v>139</v>
      </c>
      <c r="B19" s="60" t="s">
        <v>140</v>
      </c>
      <c r="C19" s="50">
        <f>'расходы2018-2019'!D36</f>
        <v>1121.9</v>
      </c>
      <c r="D19" s="195">
        <f>'расходы2018-2019'!E36</f>
        <v>1134.6</v>
      </c>
    </row>
  </sheetData>
  <sheetProtection/>
  <mergeCells count="1"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6.125" style="0" customWidth="1"/>
    <col min="2" max="2" width="6.75390625" style="0" customWidth="1"/>
    <col min="3" max="3" width="6.375" style="0" customWidth="1"/>
    <col min="4" max="4" width="7.125" style="0" customWidth="1"/>
    <col min="5" max="5" width="12.375" style="0" customWidth="1"/>
    <col min="6" max="7" width="5.625" style="0" customWidth="1"/>
    <col min="8" max="8" width="7.00390625" style="0" customWidth="1"/>
  </cols>
  <sheetData>
    <row r="1" spans="1:8" ht="12.75">
      <c r="A1" s="298" t="s">
        <v>330</v>
      </c>
      <c r="B1" s="298"/>
      <c r="C1" s="298"/>
      <c r="D1" s="298"/>
      <c r="E1" s="298"/>
      <c r="F1" s="298"/>
      <c r="G1" s="298"/>
      <c r="H1" s="298"/>
    </row>
    <row r="2" spans="1:8" ht="12.75">
      <c r="A2" s="298" t="s">
        <v>190</v>
      </c>
      <c r="B2" s="298"/>
      <c r="C2" s="298"/>
      <c r="D2" s="298"/>
      <c r="E2" s="298"/>
      <c r="F2" s="298"/>
      <c r="G2" s="298"/>
      <c r="H2" s="298"/>
    </row>
    <row r="3" spans="1:8" ht="12.75">
      <c r="A3" s="298" t="s">
        <v>12</v>
      </c>
      <c r="B3" s="298"/>
      <c r="C3" s="298"/>
      <c r="D3" s="298"/>
      <c r="E3" s="298"/>
      <c r="F3" s="298"/>
      <c r="G3" s="298"/>
      <c r="H3" s="298"/>
    </row>
    <row r="4" spans="1:8" ht="12.75">
      <c r="A4" s="2"/>
      <c r="B4" s="5"/>
      <c r="C4" s="5"/>
      <c r="D4" s="296" t="s">
        <v>325</v>
      </c>
      <c r="E4" s="296"/>
      <c r="F4" s="296"/>
      <c r="G4" s="296"/>
      <c r="H4" s="296"/>
    </row>
    <row r="5" spans="1:8" ht="12.75">
      <c r="A5" s="2"/>
      <c r="B5" s="5"/>
      <c r="C5" s="5"/>
      <c r="D5" s="5"/>
      <c r="E5" s="2"/>
      <c r="F5" s="2"/>
      <c r="G5" s="2"/>
      <c r="H5" s="2"/>
    </row>
    <row r="6" spans="1:8" ht="14.25" customHeight="1">
      <c r="A6" s="286" t="s">
        <v>311</v>
      </c>
      <c r="B6" s="286"/>
      <c r="C6" s="286"/>
      <c r="D6" s="286"/>
      <c r="E6" s="286"/>
      <c r="F6" s="286"/>
      <c r="G6" s="286"/>
      <c r="H6" s="286"/>
    </row>
    <row r="7" spans="1:8" ht="13.5" thickBot="1">
      <c r="A7" s="18" t="s">
        <v>61</v>
      </c>
      <c r="B7" s="5"/>
      <c r="C7" s="5"/>
      <c r="D7" s="5"/>
      <c r="E7" s="5"/>
      <c r="F7" s="5"/>
      <c r="G7" s="5"/>
      <c r="H7" s="2" t="s">
        <v>20</v>
      </c>
    </row>
    <row r="8" spans="1:10" ht="29.25" customHeight="1" thickBot="1">
      <c r="A8" s="29" t="s">
        <v>21</v>
      </c>
      <c r="B8" s="187" t="s">
        <v>49</v>
      </c>
      <c r="C8" s="30" t="s">
        <v>22</v>
      </c>
      <c r="D8" s="30" t="s">
        <v>23</v>
      </c>
      <c r="E8" s="30" t="s">
        <v>62</v>
      </c>
      <c r="F8" s="30" t="s">
        <v>50</v>
      </c>
      <c r="G8" s="189" t="s">
        <v>147</v>
      </c>
      <c r="H8" s="189" t="s">
        <v>146</v>
      </c>
      <c r="I8" s="191" t="s">
        <v>286</v>
      </c>
      <c r="J8" s="191" t="s">
        <v>307</v>
      </c>
    </row>
    <row r="9" spans="1:10" ht="21.75" customHeight="1">
      <c r="A9" s="192" t="s">
        <v>267</v>
      </c>
      <c r="B9" s="270" t="s">
        <v>181</v>
      </c>
      <c r="C9" s="186"/>
      <c r="D9" s="186"/>
      <c r="E9" s="186"/>
      <c r="F9" s="186"/>
      <c r="G9" s="9"/>
      <c r="H9" s="9"/>
      <c r="I9" s="191"/>
      <c r="J9" s="195"/>
    </row>
    <row r="10" spans="1:10" ht="15.75" customHeight="1">
      <c r="A10" s="46" t="s">
        <v>24</v>
      </c>
      <c r="B10" s="27" t="s">
        <v>181</v>
      </c>
      <c r="C10" s="6" t="s">
        <v>206</v>
      </c>
      <c r="D10" s="7"/>
      <c r="E10" s="7"/>
      <c r="F10" s="7"/>
      <c r="G10" s="28"/>
      <c r="H10" s="28"/>
      <c r="I10" s="237">
        <f>I11+I12</f>
        <v>487.26</v>
      </c>
      <c r="J10" s="237">
        <f>J11+J12</f>
        <v>489.26</v>
      </c>
    </row>
    <row r="11" spans="1:10" ht="18.75" customHeight="1">
      <c r="A11" s="46" t="s">
        <v>219</v>
      </c>
      <c r="B11" s="27" t="s">
        <v>181</v>
      </c>
      <c r="C11" s="52" t="s">
        <v>80</v>
      </c>
      <c r="D11" s="7"/>
      <c r="E11" s="7"/>
      <c r="F11" s="7"/>
      <c r="G11" s="28"/>
      <c r="H11" s="28"/>
      <c r="I11" s="237">
        <f>I19+I28+I35</f>
        <v>177</v>
      </c>
      <c r="J11" s="237">
        <f>J19+J28+J35</f>
        <v>177</v>
      </c>
    </row>
    <row r="12" spans="1:10" ht="15.75" customHeight="1">
      <c r="A12" s="46" t="s">
        <v>245</v>
      </c>
      <c r="B12" s="27" t="s">
        <v>181</v>
      </c>
      <c r="C12" s="52" t="s">
        <v>223</v>
      </c>
      <c r="D12" s="7"/>
      <c r="E12" s="7"/>
      <c r="F12" s="7"/>
      <c r="G12" s="28"/>
      <c r="H12" s="28"/>
      <c r="I12" s="237">
        <f>I18+I27+I44+I56+I57+I34</f>
        <v>310.26</v>
      </c>
      <c r="J12" s="237">
        <f>J18+J27+J44+J56+J57+J34</f>
        <v>312.26</v>
      </c>
    </row>
    <row r="13" spans="1:10" ht="27.75" customHeight="1">
      <c r="A13" s="61" t="s">
        <v>274</v>
      </c>
      <c r="B13" s="27" t="s">
        <v>181</v>
      </c>
      <c r="C13" s="55" t="s">
        <v>206</v>
      </c>
      <c r="D13" s="14" t="s">
        <v>142</v>
      </c>
      <c r="E13" s="7"/>
      <c r="F13" s="7"/>
      <c r="G13" s="28"/>
      <c r="H13" s="28"/>
      <c r="I13" s="237">
        <f aca="true" t="shared" si="0" ref="I13:J16">I14</f>
        <v>174.5</v>
      </c>
      <c r="J13" s="237">
        <f t="shared" si="0"/>
        <v>174.5</v>
      </c>
    </row>
    <row r="14" spans="1:10" ht="16.5" customHeight="1">
      <c r="A14" s="45" t="s">
        <v>222</v>
      </c>
      <c r="B14" s="27" t="s">
        <v>181</v>
      </c>
      <c r="C14" s="55" t="s">
        <v>206</v>
      </c>
      <c r="D14" s="14" t="s">
        <v>142</v>
      </c>
      <c r="E14" s="10" t="s">
        <v>221</v>
      </c>
      <c r="F14" s="7"/>
      <c r="G14" s="28"/>
      <c r="H14" s="28"/>
      <c r="I14" s="237">
        <f t="shared" si="0"/>
        <v>174.5</v>
      </c>
      <c r="J14" s="237">
        <f t="shared" si="0"/>
        <v>174.5</v>
      </c>
    </row>
    <row r="15" spans="1:10" ht="17.25" customHeight="1">
      <c r="A15" s="43" t="s">
        <v>111</v>
      </c>
      <c r="B15" s="27" t="s">
        <v>181</v>
      </c>
      <c r="C15" s="55" t="s">
        <v>206</v>
      </c>
      <c r="D15" s="14" t="s">
        <v>142</v>
      </c>
      <c r="E15" s="12" t="s">
        <v>224</v>
      </c>
      <c r="F15" s="12"/>
      <c r="G15" s="12"/>
      <c r="H15" s="12"/>
      <c r="I15" s="211">
        <f t="shared" si="0"/>
        <v>174.5</v>
      </c>
      <c r="J15" s="211">
        <f t="shared" si="0"/>
        <v>174.5</v>
      </c>
    </row>
    <row r="16" spans="1:10" ht="44.25" customHeight="1">
      <c r="A16" s="63" t="s">
        <v>143</v>
      </c>
      <c r="B16" s="27" t="s">
        <v>181</v>
      </c>
      <c r="C16" s="55" t="s">
        <v>206</v>
      </c>
      <c r="D16" s="14" t="s">
        <v>142</v>
      </c>
      <c r="E16" s="12" t="s">
        <v>224</v>
      </c>
      <c r="F16" s="10" t="s">
        <v>141</v>
      </c>
      <c r="G16" s="10"/>
      <c r="H16" s="10"/>
      <c r="I16" s="213">
        <f t="shared" si="0"/>
        <v>174.5</v>
      </c>
      <c r="J16" s="213">
        <f t="shared" si="0"/>
        <v>174.5</v>
      </c>
    </row>
    <row r="17" spans="1:10" ht="27.75" customHeight="1">
      <c r="A17" s="63" t="s">
        <v>144</v>
      </c>
      <c r="B17" s="27" t="s">
        <v>181</v>
      </c>
      <c r="C17" s="55" t="s">
        <v>206</v>
      </c>
      <c r="D17" s="14" t="s">
        <v>142</v>
      </c>
      <c r="E17" s="12" t="s">
        <v>224</v>
      </c>
      <c r="F17" s="10" t="s">
        <v>95</v>
      </c>
      <c r="G17" s="10"/>
      <c r="H17" s="10"/>
      <c r="I17" s="213">
        <f>I18+I19</f>
        <v>174.5</v>
      </c>
      <c r="J17" s="213">
        <f>J18+J19</f>
        <v>174.5</v>
      </c>
    </row>
    <row r="18" spans="1:10" ht="18.75" customHeight="1">
      <c r="A18" s="48" t="s">
        <v>245</v>
      </c>
      <c r="B18" s="27" t="s">
        <v>181</v>
      </c>
      <c r="C18" s="55" t="s">
        <v>206</v>
      </c>
      <c r="D18" s="14" t="s">
        <v>142</v>
      </c>
      <c r="E18" s="12" t="s">
        <v>224</v>
      </c>
      <c r="F18" s="10" t="s">
        <v>95</v>
      </c>
      <c r="G18" s="10"/>
      <c r="H18" s="10" t="s">
        <v>223</v>
      </c>
      <c r="I18" s="213">
        <v>20.4</v>
      </c>
      <c r="J18" s="213">
        <v>20.4</v>
      </c>
    </row>
    <row r="19" spans="1:10" ht="18" customHeight="1">
      <c r="A19" s="48" t="s">
        <v>219</v>
      </c>
      <c r="B19" s="27" t="s">
        <v>181</v>
      </c>
      <c r="C19" s="55" t="s">
        <v>206</v>
      </c>
      <c r="D19" s="14" t="s">
        <v>142</v>
      </c>
      <c r="E19" s="12" t="s">
        <v>224</v>
      </c>
      <c r="F19" s="10" t="s">
        <v>95</v>
      </c>
      <c r="G19" s="10"/>
      <c r="H19" s="10" t="s">
        <v>80</v>
      </c>
      <c r="I19" s="213">
        <f>141.1+13</f>
        <v>154.1</v>
      </c>
      <c r="J19" s="213">
        <f>141.1+13</f>
        <v>154.1</v>
      </c>
    </row>
    <row r="20" spans="1:10" ht="17.25" customHeight="1">
      <c r="A20" s="2" t="s">
        <v>233</v>
      </c>
      <c r="B20" s="27" t="s">
        <v>181</v>
      </c>
      <c r="C20" s="55" t="s">
        <v>206</v>
      </c>
      <c r="D20" s="14" t="s">
        <v>142</v>
      </c>
      <c r="E20" s="12" t="s">
        <v>224</v>
      </c>
      <c r="F20" s="10" t="s">
        <v>145</v>
      </c>
      <c r="G20" s="10"/>
      <c r="H20" s="10"/>
      <c r="I20" s="213">
        <v>134</v>
      </c>
      <c r="J20" s="213">
        <v>134</v>
      </c>
    </row>
    <row r="21" spans="1:10" ht="34.5" customHeight="1">
      <c r="A21" s="48" t="s">
        <v>231</v>
      </c>
      <c r="B21" s="27" t="s">
        <v>181</v>
      </c>
      <c r="C21" s="55" t="s">
        <v>206</v>
      </c>
      <c r="D21" s="14" t="s">
        <v>142</v>
      </c>
      <c r="E21" s="12" t="s">
        <v>224</v>
      </c>
      <c r="F21" s="10" t="s">
        <v>232</v>
      </c>
      <c r="G21" s="10"/>
      <c r="H21" s="10"/>
      <c r="I21" s="213">
        <v>40.5</v>
      </c>
      <c r="J21" s="213">
        <v>40.5</v>
      </c>
    </row>
    <row r="22" spans="1:10" ht="36" customHeight="1">
      <c r="A22" s="62" t="s">
        <v>225</v>
      </c>
      <c r="B22" s="27" t="s">
        <v>182</v>
      </c>
      <c r="C22" s="51" t="s">
        <v>206</v>
      </c>
      <c r="D22" s="9" t="s">
        <v>148</v>
      </c>
      <c r="E22" s="10"/>
      <c r="F22" s="10"/>
      <c r="G22" s="10"/>
      <c r="H22" s="10"/>
      <c r="I22" s="211">
        <f>I23</f>
        <v>301.76</v>
      </c>
      <c r="J22" s="211">
        <f>J23</f>
        <v>303.76</v>
      </c>
    </row>
    <row r="23" spans="1:10" ht="24" customHeight="1">
      <c r="A23" s="45" t="s">
        <v>222</v>
      </c>
      <c r="B23" s="27" t="s">
        <v>181</v>
      </c>
      <c r="C23" s="51" t="s">
        <v>206</v>
      </c>
      <c r="D23" s="9" t="s">
        <v>148</v>
      </c>
      <c r="E23" s="10" t="s">
        <v>221</v>
      </c>
      <c r="F23" s="10"/>
      <c r="G23" s="10"/>
      <c r="H23" s="10"/>
      <c r="I23" s="211">
        <f>I24</f>
        <v>301.76</v>
      </c>
      <c r="J23" s="211">
        <f>J24</f>
        <v>303.76</v>
      </c>
    </row>
    <row r="24" spans="1:10" ht="21" customHeight="1">
      <c r="A24" s="43" t="s">
        <v>51</v>
      </c>
      <c r="B24" s="27" t="s">
        <v>181</v>
      </c>
      <c r="C24" s="51" t="s">
        <v>206</v>
      </c>
      <c r="D24" s="9" t="s">
        <v>148</v>
      </c>
      <c r="E24" s="9" t="s">
        <v>226</v>
      </c>
      <c r="F24" s="12"/>
      <c r="G24" s="12"/>
      <c r="H24" s="12"/>
      <c r="I24" s="211">
        <f>I25+I32+I38</f>
        <v>301.76</v>
      </c>
      <c r="J24" s="211">
        <f>J25+J32+J38</f>
        <v>303.76</v>
      </c>
    </row>
    <row r="25" spans="1:10" ht="45" customHeight="1">
      <c r="A25" s="63" t="s">
        <v>143</v>
      </c>
      <c r="B25" s="27" t="s">
        <v>181</v>
      </c>
      <c r="C25" s="51" t="s">
        <v>206</v>
      </c>
      <c r="D25" s="9" t="s">
        <v>148</v>
      </c>
      <c r="E25" s="9" t="s">
        <v>226</v>
      </c>
      <c r="F25" s="10" t="s">
        <v>141</v>
      </c>
      <c r="G25" s="12"/>
      <c r="H25" s="12"/>
      <c r="I25" s="211">
        <f>I26</f>
        <v>154</v>
      </c>
      <c r="J25" s="211">
        <f>J26</f>
        <v>154</v>
      </c>
    </row>
    <row r="26" spans="1:10" ht="24" customHeight="1">
      <c r="A26" s="63" t="s">
        <v>144</v>
      </c>
      <c r="B26" s="27" t="s">
        <v>181</v>
      </c>
      <c r="C26" s="51" t="s">
        <v>206</v>
      </c>
      <c r="D26" s="9" t="s">
        <v>148</v>
      </c>
      <c r="E26" s="9" t="s">
        <v>226</v>
      </c>
      <c r="F26" s="10" t="s">
        <v>95</v>
      </c>
      <c r="G26" s="12"/>
      <c r="H26" s="12"/>
      <c r="I26" s="211">
        <f>I27+I28</f>
        <v>154</v>
      </c>
      <c r="J26" s="211">
        <f>J27+J28</f>
        <v>154</v>
      </c>
    </row>
    <row r="27" spans="1:10" ht="18.75" customHeight="1">
      <c r="A27" s="48" t="s">
        <v>245</v>
      </c>
      <c r="B27" s="27" t="s">
        <v>181</v>
      </c>
      <c r="C27" s="51" t="s">
        <v>206</v>
      </c>
      <c r="D27" s="9" t="s">
        <v>148</v>
      </c>
      <c r="E27" s="9" t="s">
        <v>226</v>
      </c>
      <c r="F27" s="10" t="s">
        <v>95</v>
      </c>
      <c r="G27" s="12"/>
      <c r="H27" s="12" t="s">
        <v>223</v>
      </c>
      <c r="I27" s="211">
        <f>I29+I30</f>
        <v>154</v>
      </c>
      <c r="J27" s="211">
        <f>J29+J30</f>
        <v>154</v>
      </c>
    </row>
    <row r="28" spans="1:10" ht="15" customHeight="1">
      <c r="A28" s="48" t="s">
        <v>219</v>
      </c>
      <c r="B28" s="27" t="s">
        <v>181</v>
      </c>
      <c r="C28" s="51" t="s">
        <v>206</v>
      </c>
      <c r="D28" s="9" t="s">
        <v>148</v>
      </c>
      <c r="E28" s="9" t="s">
        <v>226</v>
      </c>
      <c r="F28" s="10" t="s">
        <v>95</v>
      </c>
      <c r="G28" s="12"/>
      <c r="H28" s="12" t="s">
        <v>80</v>
      </c>
      <c r="I28" s="211"/>
      <c r="J28" s="211"/>
    </row>
    <row r="29" spans="1:10" ht="16.5" customHeight="1">
      <c r="A29" s="2" t="s">
        <v>233</v>
      </c>
      <c r="B29" s="27" t="s">
        <v>181</v>
      </c>
      <c r="C29" s="51" t="s">
        <v>206</v>
      </c>
      <c r="D29" s="9" t="s">
        <v>148</v>
      </c>
      <c r="E29" s="9" t="s">
        <v>226</v>
      </c>
      <c r="F29" s="10" t="s">
        <v>145</v>
      </c>
      <c r="G29" s="12"/>
      <c r="H29" s="12"/>
      <c r="I29" s="211">
        <v>118</v>
      </c>
      <c r="J29" s="211">
        <v>118</v>
      </c>
    </row>
    <row r="30" spans="1:10" ht="33.75" customHeight="1">
      <c r="A30" s="48" t="s">
        <v>231</v>
      </c>
      <c r="B30" s="27" t="s">
        <v>181</v>
      </c>
      <c r="C30" s="51" t="s">
        <v>206</v>
      </c>
      <c r="D30" s="9" t="s">
        <v>148</v>
      </c>
      <c r="E30" s="9" t="s">
        <v>226</v>
      </c>
      <c r="F30" s="10" t="s">
        <v>232</v>
      </c>
      <c r="G30" s="12"/>
      <c r="H30" s="12"/>
      <c r="I30" s="211">
        <v>36</v>
      </c>
      <c r="J30" s="211">
        <v>36</v>
      </c>
    </row>
    <row r="31" spans="1:10" ht="30.75" customHeight="1">
      <c r="A31" s="48" t="s">
        <v>227</v>
      </c>
      <c r="B31" s="27" t="s">
        <v>181</v>
      </c>
      <c r="C31" s="51" t="s">
        <v>206</v>
      </c>
      <c r="D31" s="9" t="s">
        <v>148</v>
      </c>
      <c r="E31" s="9" t="s">
        <v>226</v>
      </c>
      <c r="F31" s="10" t="s">
        <v>228</v>
      </c>
      <c r="G31" s="12"/>
      <c r="H31" s="12"/>
      <c r="I31" s="211">
        <f>I32</f>
        <v>147.76</v>
      </c>
      <c r="J31" s="211">
        <f>J32</f>
        <v>149.76</v>
      </c>
    </row>
    <row r="32" spans="1:10" ht="26.25" customHeight="1">
      <c r="A32" s="45" t="s">
        <v>7</v>
      </c>
      <c r="B32" s="27" t="s">
        <v>181</v>
      </c>
      <c r="C32" s="51" t="s">
        <v>206</v>
      </c>
      <c r="D32" s="9" t="s">
        <v>148</v>
      </c>
      <c r="E32" s="9" t="s">
        <v>226</v>
      </c>
      <c r="F32" s="12" t="s">
        <v>151</v>
      </c>
      <c r="G32" s="12"/>
      <c r="H32" s="12"/>
      <c r="I32" s="211">
        <f>I33</f>
        <v>147.76</v>
      </c>
      <c r="J32" s="211">
        <f>J33</f>
        <v>149.76</v>
      </c>
    </row>
    <row r="33" spans="1:10" ht="27.75" customHeight="1">
      <c r="A33" s="45" t="s">
        <v>5</v>
      </c>
      <c r="B33" s="27" t="s">
        <v>181</v>
      </c>
      <c r="C33" s="51" t="s">
        <v>206</v>
      </c>
      <c r="D33" s="9" t="s">
        <v>148</v>
      </c>
      <c r="E33" s="9" t="s">
        <v>226</v>
      </c>
      <c r="F33" s="12" t="s">
        <v>152</v>
      </c>
      <c r="G33" s="12"/>
      <c r="H33" s="12"/>
      <c r="I33" s="211">
        <f>I34+I35</f>
        <v>147.76</v>
      </c>
      <c r="J33" s="211">
        <f>J34+J35</f>
        <v>149.76</v>
      </c>
    </row>
    <row r="34" spans="1:10" ht="15.75" customHeight="1">
      <c r="A34" s="48" t="s">
        <v>245</v>
      </c>
      <c r="B34" s="27" t="s">
        <v>181</v>
      </c>
      <c r="C34" s="51" t="s">
        <v>206</v>
      </c>
      <c r="D34" s="9" t="s">
        <v>148</v>
      </c>
      <c r="E34" s="9" t="s">
        <v>226</v>
      </c>
      <c r="F34" s="12" t="s">
        <v>151</v>
      </c>
      <c r="G34" s="12"/>
      <c r="H34" s="12" t="s">
        <v>223</v>
      </c>
      <c r="I34" s="211">
        <f>259.76-134.9</f>
        <v>124.85999999999999</v>
      </c>
      <c r="J34" s="211">
        <f>261.76-134.9</f>
        <v>126.85999999999999</v>
      </c>
    </row>
    <row r="35" spans="1:10" ht="16.5" customHeight="1">
      <c r="A35" s="48" t="s">
        <v>219</v>
      </c>
      <c r="B35" s="27" t="s">
        <v>181</v>
      </c>
      <c r="C35" s="51" t="s">
        <v>206</v>
      </c>
      <c r="D35" s="9" t="s">
        <v>148</v>
      </c>
      <c r="E35" s="9" t="s">
        <v>226</v>
      </c>
      <c r="F35" s="12" t="s">
        <v>151</v>
      </c>
      <c r="G35" s="12"/>
      <c r="H35" s="12" t="s">
        <v>80</v>
      </c>
      <c r="I35" s="211">
        <v>22.9</v>
      </c>
      <c r="J35" s="211">
        <v>22.9</v>
      </c>
    </row>
    <row r="36" spans="1:10" ht="23.25" customHeight="1">
      <c r="A36" s="48" t="s">
        <v>229</v>
      </c>
      <c r="B36" s="27" t="s">
        <v>181</v>
      </c>
      <c r="C36" s="51" t="s">
        <v>206</v>
      </c>
      <c r="D36" s="9" t="s">
        <v>148</v>
      </c>
      <c r="E36" s="9" t="s">
        <v>226</v>
      </c>
      <c r="F36" s="12" t="s">
        <v>230</v>
      </c>
      <c r="G36" s="12"/>
      <c r="H36" s="12"/>
      <c r="I36" s="211"/>
      <c r="J36" s="211"/>
    </row>
    <row r="37" spans="1:10" ht="20.25" customHeight="1">
      <c r="A37" s="45" t="s">
        <v>149</v>
      </c>
      <c r="B37" s="27" t="s">
        <v>181</v>
      </c>
      <c r="C37" s="51" t="s">
        <v>206</v>
      </c>
      <c r="D37" s="9" t="s">
        <v>148</v>
      </c>
      <c r="E37" s="9" t="s">
        <v>226</v>
      </c>
      <c r="F37" s="12" t="s">
        <v>153</v>
      </c>
      <c r="G37" s="12"/>
      <c r="H37" s="12"/>
      <c r="I37" s="211"/>
      <c r="J37" s="211"/>
    </row>
    <row r="38" spans="1:10" ht="19.5" customHeight="1">
      <c r="A38" s="45" t="s">
        <v>150</v>
      </c>
      <c r="B38" s="27" t="s">
        <v>181</v>
      </c>
      <c r="C38" s="51" t="s">
        <v>206</v>
      </c>
      <c r="D38" s="9" t="s">
        <v>148</v>
      </c>
      <c r="E38" s="9" t="s">
        <v>226</v>
      </c>
      <c r="F38" s="12" t="s">
        <v>154</v>
      </c>
      <c r="G38" s="12"/>
      <c r="H38" s="12"/>
      <c r="I38" s="211"/>
      <c r="J38" s="211"/>
    </row>
    <row r="39" spans="1:10" ht="16.5" customHeight="1">
      <c r="A39" s="48" t="s">
        <v>220</v>
      </c>
      <c r="B39" s="27" t="s">
        <v>181</v>
      </c>
      <c r="C39" s="51" t="s">
        <v>206</v>
      </c>
      <c r="D39" s="9" t="s">
        <v>148</v>
      </c>
      <c r="E39" s="9" t="s">
        <v>226</v>
      </c>
      <c r="F39" s="12" t="s">
        <v>154</v>
      </c>
      <c r="G39" s="12"/>
      <c r="H39" s="12" t="s">
        <v>223</v>
      </c>
      <c r="I39" s="211"/>
      <c r="J39" s="211"/>
    </row>
    <row r="40" spans="1:10" ht="15" customHeight="1">
      <c r="A40" s="64" t="s">
        <v>27</v>
      </c>
      <c r="B40" s="27" t="s">
        <v>181</v>
      </c>
      <c r="C40" s="51" t="s">
        <v>206</v>
      </c>
      <c r="D40" s="12" t="s">
        <v>158</v>
      </c>
      <c r="E40" s="10"/>
      <c r="F40" s="10"/>
      <c r="G40" s="10"/>
      <c r="H40" s="10"/>
      <c r="I40" s="222">
        <f aca="true" t="shared" si="1" ref="I40:J42">I41</f>
        <v>10</v>
      </c>
      <c r="J40" s="222">
        <f t="shared" si="1"/>
        <v>10</v>
      </c>
    </row>
    <row r="41" spans="1:10" ht="20.25" customHeight="1">
      <c r="A41" s="45" t="s">
        <v>222</v>
      </c>
      <c r="B41" s="27" t="s">
        <v>181</v>
      </c>
      <c r="C41" s="51" t="s">
        <v>206</v>
      </c>
      <c r="D41" s="12" t="s">
        <v>158</v>
      </c>
      <c r="E41" s="9" t="s">
        <v>235</v>
      </c>
      <c r="F41" s="10"/>
      <c r="G41" s="10"/>
      <c r="H41" s="10"/>
      <c r="I41" s="222">
        <f t="shared" si="1"/>
        <v>10</v>
      </c>
      <c r="J41" s="222">
        <f t="shared" si="1"/>
        <v>10</v>
      </c>
    </row>
    <row r="42" spans="1:10" ht="23.25" customHeight="1">
      <c r="A42" s="49" t="s">
        <v>159</v>
      </c>
      <c r="B42" s="27" t="s">
        <v>181</v>
      </c>
      <c r="C42" s="51" t="s">
        <v>206</v>
      </c>
      <c r="D42" s="12" t="s">
        <v>158</v>
      </c>
      <c r="E42" s="9" t="s">
        <v>235</v>
      </c>
      <c r="F42" s="11"/>
      <c r="G42" s="11"/>
      <c r="H42" s="11"/>
      <c r="I42" s="222">
        <f t="shared" si="1"/>
        <v>10</v>
      </c>
      <c r="J42" s="222">
        <f t="shared" si="1"/>
        <v>10</v>
      </c>
    </row>
    <row r="43" spans="1:10" ht="18.75" customHeight="1">
      <c r="A43" s="48" t="s">
        <v>160</v>
      </c>
      <c r="B43" s="27" t="s">
        <v>181</v>
      </c>
      <c r="C43" s="51" t="s">
        <v>206</v>
      </c>
      <c r="D43" s="12" t="s">
        <v>158</v>
      </c>
      <c r="E43" s="9" t="s">
        <v>235</v>
      </c>
      <c r="F43" s="10" t="s">
        <v>234</v>
      </c>
      <c r="G43" s="10"/>
      <c r="H43" s="10"/>
      <c r="I43" s="222">
        <v>10</v>
      </c>
      <c r="J43" s="222">
        <v>10</v>
      </c>
    </row>
    <row r="44" spans="1:10" ht="18.75" customHeight="1">
      <c r="A44" s="48" t="s">
        <v>245</v>
      </c>
      <c r="B44" s="27" t="s">
        <v>181</v>
      </c>
      <c r="C44" s="51" t="s">
        <v>206</v>
      </c>
      <c r="D44" s="12" t="s">
        <v>158</v>
      </c>
      <c r="E44" s="9" t="s">
        <v>235</v>
      </c>
      <c r="F44" s="10" t="s">
        <v>234</v>
      </c>
      <c r="G44" s="10"/>
      <c r="H44" s="10" t="s">
        <v>223</v>
      </c>
      <c r="I44" s="222">
        <v>10</v>
      </c>
      <c r="J44" s="222">
        <v>10</v>
      </c>
    </row>
    <row r="45" spans="1:10" ht="45.75" customHeight="1">
      <c r="A45" s="54" t="s">
        <v>0</v>
      </c>
      <c r="B45" s="27" t="s">
        <v>181</v>
      </c>
      <c r="C45" s="51" t="s">
        <v>206</v>
      </c>
      <c r="D45" s="12" t="s">
        <v>158</v>
      </c>
      <c r="E45" s="9" t="s">
        <v>237</v>
      </c>
      <c r="F45" s="11"/>
      <c r="G45" s="11"/>
      <c r="H45" s="11"/>
      <c r="I45" s="213">
        <f aca="true" t="shared" si="2" ref="I45:J47">I46</f>
        <v>0</v>
      </c>
      <c r="J45" s="213">
        <f t="shared" si="2"/>
        <v>0</v>
      </c>
    </row>
    <row r="46" spans="1:10" ht="24" customHeight="1">
      <c r="A46" s="48" t="s">
        <v>227</v>
      </c>
      <c r="B46" s="27" t="s">
        <v>181</v>
      </c>
      <c r="C46" s="51" t="s">
        <v>206</v>
      </c>
      <c r="D46" s="12" t="s">
        <v>158</v>
      </c>
      <c r="E46" s="9" t="s">
        <v>237</v>
      </c>
      <c r="F46" s="11" t="s">
        <v>228</v>
      </c>
      <c r="G46" s="11"/>
      <c r="H46" s="11"/>
      <c r="I46" s="213">
        <f t="shared" si="2"/>
        <v>0</v>
      </c>
      <c r="J46" s="213">
        <f t="shared" si="2"/>
        <v>0</v>
      </c>
    </row>
    <row r="47" spans="1:10" ht="30.75" customHeight="1">
      <c r="A47" s="45" t="s">
        <v>3</v>
      </c>
      <c r="B47" s="27" t="s">
        <v>181</v>
      </c>
      <c r="C47" s="51" t="s">
        <v>206</v>
      </c>
      <c r="D47" s="12" t="s">
        <v>158</v>
      </c>
      <c r="E47" s="9" t="s">
        <v>237</v>
      </c>
      <c r="F47" s="12" t="s">
        <v>151</v>
      </c>
      <c r="G47" s="11"/>
      <c r="H47" s="11"/>
      <c r="I47" s="213">
        <f t="shared" si="2"/>
        <v>0</v>
      </c>
      <c r="J47" s="213">
        <f t="shared" si="2"/>
        <v>0</v>
      </c>
    </row>
    <row r="48" spans="1:10" ht="27.75" customHeight="1">
      <c r="A48" s="45" t="s">
        <v>4</v>
      </c>
      <c r="B48" s="27" t="s">
        <v>181</v>
      </c>
      <c r="C48" s="53" t="s">
        <v>206</v>
      </c>
      <c r="D48" s="12" t="s">
        <v>158</v>
      </c>
      <c r="E48" s="9" t="s">
        <v>237</v>
      </c>
      <c r="F48" s="12" t="s">
        <v>152</v>
      </c>
      <c r="G48" s="11"/>
      <c r="H48" s="11"/>
      <c r="I48" s="213"/>
      <c r="J48" s="213"/>
    </row>
    <row r="49" spans="1:10" ht="17.25" customHeight="1">
      <c r="A49" s="48" t="s">
        <v>245</v>
      </c>
      <c r="B49" s="27" t="s">
        <v>181</v>
      </c>
      <c r="C49" s="53" t="s">
        <v>206</v>
      </c>
      <c r="D49" s="12" t="s">
        <v>158</v>
      </c>
      <c r="E49" s="9" t="s">
        <v>237</v>
      </c>
      <c r="F49" s="12" t="s">
        <v>152</v>
      </c>
      <c r="G49" s="11"/>
      <c r="H49" s="11" t="s">
        <v>223</v>
      </c>
      <c r="I49" s="213"/>
      <c r="J49" s="213"/>
    </row>
    <row r="50" spans="1:10" ht="21.75" customHeight="1">
      <c r="A50" s="62" t="s">
        <v>26</v>
      </c>
      <c r="B50" s="27" t="s">
        <v>181</v>
      </c>
      <c r="C50" s="51" t="s">
        <v>206</v>
      </c>
      <c r="D50" s="12" t="s">
        <v>155</v>
      </c>
      <c r="E50" s="9"/>
      <c r="F50" s="12"/>
      <c r="G50" s="11"/>
      <c r="H50" s="11"/>
      <c r="I50" s="213">
        <f aca="true" t="shared" si="3" ref="I50:J55">I51</f>
        <v>0</v>
      </c>
      <c r="J50" s="213">
        <f t="shared" si="3"/>
        <v>0</v>
      </c>
    </row>
    <row r="51" spans="1:10" ht="19.5" customHeight="1">
      <c r="A51" s="45" t="s">
        <v>222</v>
      </c>
      <c r="B51" s="27" t="s">
        <v>181</v>
      </c>
      <c r="C51" s="51" t="s">
        <v>206</v>
      </c>
      <c r="D51" s="12" t="s">
        <v>155</v>
      </c>
      <c r="E51" s="9" t="s">
        <v>221</v>
      </c>
      <c r="F51" s="12"/>
      <c r="G51" s="11"/>
      <c r="H51" s="11"/>
      <c r="I51" s="213">
        <f t="shared" si="3"/>
        <v>0</v>
      </c>
      <c r="J51" s="213">
        <f t="shared" si="3"/>
        <v>0</v>
      </c>
    </row>
    <row r="52" spans="1:10" ht="23.25" customHeight="1">
      <c r="A52" s="48" t="s">
        <v>156</v>
      </c>
      <c r="B52" s="27" t="s">
        <v>181</v>
      </c>
      <c r="C52" s="51" t="s">
        <v>206</v>
      </c>
      <c r="D52" s="12" t="s">
        <v>155</v>
      </c>
      <c r="E52" s="9" t="s">
        <v>236</v>
      </c>
      <c r="F52" s="12"/>
      <c r="G52" s="11"/>
      <c r="H52" s="11"/>
      <c r="I52" s="213">
        <f t="shared" si="3"/>
        <v>0</v>
      </c>
      <c r="J52" s="213">
        <f t="shared" si="3"/>
        <v>0</v>
      </c>
    </row>
    <row r="53" spans="1:10" ht="21.75" customHeight="1">
      <c r="A53" s="48" t="s">
        <v>227</v>
      </c>
      <c r="B53" s="27" t="s">
        <v>181</v>
      </c>
      <c r="C53" s="51" t="s">
        <v>206</v>
      </c>
      <c r="D53" s="12" t="s">
        <v>155</v>
      </c>
      <c r="E53" s="9" t="s">
        <v>236</v>
      </c>
      <c r="F53" s="12" t="s">
        <v>228</v>
      </c>
      <c r="G53" s="11"/>
      <c r="H53" s="11"/>
      <c r="I53" s="213">
        <f t="shared" si="3"/>
        <v>0</v>
      </c>
      <c r="J53" s="213">
        <f t="shared" si="3"/>
        <v>0</v>
      </c>
    </row>
    <row r="54" spans="1:10" ht="22.5" customHeight="1">
      <c r="A54" s="48" t="s">
        <v>3</v>
      </c>
      <c r="B54" s="27" t="s">
        <v>181</v>
      </c>
      <c r="C54" s="51" t="s">
        <v>206</v>
      </c>
      <c r="D54" s="12" t="s">
        <v>155</v>
      </c>
      <c r="E54" s="9" t="s">
        <v>236</v>
      </c>
      <c r="F54" s="12" t="s">
        <v>151</v>
      </c>
      <c r="G54" s="11"/>
      <c r="H54" s="11"/>
      <c r="I54" s="213">
        <f t="shared" si="3"/>
        <v>0</v>
      </c>
      <c r="J54" s="213">
        <f t="shared" si="3"/>
        <v>0</v>
      </c>
    </row>
    <row r="55" spans="1:10" ht="21" customHeight="1">
      <c r="A55" s="48" t="s">
        <v>5</v>
      </c>
      <c r="B55" s="27" t="s">
        <v>181</v>
      </c>
      <c r="C55" s="51" t="s">
        <v>206</v>
      </c>
      <c r="D55" s="12" t="s">
        <v>155</v>
      </c>
      <c r="E55" s="9" t="s">
        <v>236</v>
      </c>
      <c r="F55" s="12" t="s">
        <v>152</v>
      </c>
      <c r="G55" s="11"/>
      <c r="H55" s="11"/>
      <c r="I55" s="213">
        <f t="shared" si="3"/>
        <v>0</v>
      </c>
      <c r="J55" s="213">
        <f t="shared" si="3"/>
        <v>0</v>
      </c>
    </row>
    <row r="56" spans="1:10" ht="16.5" customHeight="1">
      <c r="A56" s="48" t="s">
        <v>245</v>
      </c>
      <c r="B56" s="27" t="s">
        <v>181</v>
      </c>
      <c r="C56" s="51" t="s">
        <v>206</v>
      </c>
      <c r="D56" s="12" t="s">
        <v>155</v>
      </c>
      <c r="E56" s="9" t="s">
        <v>236</v>
      </c>
      <c r="F56" s="12" t="s">
        <v>152</v>
      </c>
      <c r="G56" s="11"/>
      <c r="H56" s="11" t="s">
        <v>223</v>
      </c>
      <c r="I56" s="213"/>
      <c r="J56" s="213"/>
    </row>
    <row r="57" spans="1:10" ht="21.75" customHeight="1">
      <c r="A57" s="65" t="s">
        <v>28</v>
      </c>
      <c r="B57" s="27" t="s">
        <v>181</v>
      </c>
      <c r="C57" s="66" t="s">
        <v>206</v>
      </c>
      <c r="D57" s="66" t="s">
        <v>161</v>
      </c>
      <c r="E57" s="67"/>
      <c r="F57" s="67"/>
      <c r="G57" s="67"/>
      <c r="H57" s="11"/>
      <c r="I57" s="213">
        <f>I58</f>
        <v>1</v>
      </c>
      <c r="J57" s="213">
        <f>J58</f>
        <v>1</v>
      </c>
    </row>
    <row r="58" spans="1:10" ht="17.25" customHeight="1">
      <c r="A58" s="45" t="s">
        <v>222</v>
      </c>
      <c r="B58" s="27" t="s">
        <v>181</v>
      </c>
      <c r="C58" s="51" t="s">
        <v>206</v>
      </c>
      <c r="D58" s="69" t="s">
        <v>161</v>
      </c>
      <c r="E58" s="19" t="s">
        <v>268</v>
      </c>
      <c r="F58" s="19"/>
      <c r="G58" s="19"/>
      <c r="H58" s="11"/>
      <c r="I58" s="213">
        <f>I59</f>
        <v>1</v>
      </c>
      <c r="J58" s="213">
        <f>J59</f>
        <v>1</v>
      </c>
    </row>
    <row r="59" spans="1:10" ht="22.5" customHeight="1">
      <c r="A59" s="72" t="s">
        <v>123</v>
      </c>
      <c r="B59" s="27" t="s">
        <v>181</v>
      </c>
      <c r="C59" s="51" t="s">
        <v>206</v>
      </c>
      <c r="D59" s="69" t="s">
        <v>161</v>
      </c>
      <c r="E59" s="19" t="s">
        <v>268</v>
      </c>
      <c r="F59" s="70"/>
      <c r="G59" s="70"/>
      <c r="H59" s="11"/>
      <c r="I59" s="213">
        <f>I64</f>
        <v>1</v>
      </c>
      <c r="J59" s="213">
        <f>J64</f>
        <v>1</v>
      </c>
    </row>
    <row r="60" spans="1:10" ht="25.5" customHeight="1">
      <c r="A60" s="48" t="s">
        <v>227</v>
      </c>
      <c r="B60" s="27" t="s">
        <v>181</v>
      </c>
      <c r="C60" s="51" t="s">
        <v>206</v>
      </c>
      <c r="D60" s="69" t="s">
        <v>161</v>
      </c>
      <c r="E60" s="19" t="s">
        <v>268</v>
      </c>
      <c r="F60" s="70"/>
      <c r="G60" s="70"/>
      <c r="H60" s="11"/>
      <c r="I60" s="213">
        <f>I61</f>
        <v>0</v>
      </c>
      <c r="J60" s="213">
        <f>J61</f>
        <v>0</v>
      </c>
    </row>
    <row r="61" spans="1:10" ht="27.75" customHeight="1">
      <c r="A61" s="45" t="s">
        <v>3</v>
      </c>
      <c r="B61" s="27" t="s">
        <v>181</v>
      </c>
      <c r="C61" s="51" t="s">
        <v>206</v>
      </c>
      <c r="D61" s="69" t="s">
        <v>161</v>
      </c>
      <c r="E61" s="19" t="s">
        <v>268</v>
      </c>
      <c r="F61" s="70"/>
      <c r="G61" s="70"/>
      <c r="H61" s="11"/>
      <c r="I61" s="213">
        <f>I62</f>
        <v>0</v>
      </c>
      <c r="J61" s="213">
        <f>J62</f>
        <v>0</v>
      </c>
    </row>
    <row r="62" spans="1:10" ht="17.25" customHeight="1">
      <c r="A62" s="45" t="s">
        <v>245</v>
      </c>
      <c r="B62" s="27" t="s">
        <v>181</v>
      </c>
      <c r="C62" s="51" t="s">
        <v>206</v>
      </c>
      <c r="D62" s="69" t="s">
        <v>161</v>
      </c>
      <c r="E62" s="19" t="s">
        <v>268</v>
      </c>
      <c r="F62" s="69" t="s">
        <v>151</v>
      </c>
      <c r="G62" s="69"/>
      <c r="H62" s="11" t="s">
        <v>223</v>
      </c>
      <c r="I62" s="213"/>
      <c r="J62" s="213"/>
    </row>
    <row r="63" spans="1:10" ht="25.5" customHeight="1">
      <c r="A63" s="45" t="s">
        <v>4</v>
      </c>
      <c r="B63" s="119" t="s">
        <v>181</v>
      </c>
      <c r="C63" s="51" t="s">
        <v>206</v>
      </c>
      <c r="D63" s="69" t="s">
        <v>161</v>
      </c>
      <c r="E63" s="19" t="s">
        <v>268</v>
      </c>
      <c r="F63" s="69" t="s">
        <v>152</v>
      </c>
      <c r="G63" s="69"/>
      <c r="H63" s="11"/>
      <c r="I63" s="213"/>
      <c r="J63" s="213"/>
    </row>
    <row r="64" spans="1:10" ht="22.5" customHeight="1">
      <c r="A64" s="72" t="s">
        <v>150</v>
      </c>
      <c r="B64" s="27" t="s">
        <v>181</v>
      </c>
      <c r="C64" s="51" t="s">
        <v>206</v>
      </c>
      <c r="D64" s="69" t="s">
        <v>161</v>
      </c>
      <c r="E64" s="19" t="s">
        <v>268</v>
      </c>
      <c r="F64" s="69" t="s">
        <v>153</v>
      </c>
      <c r="G64" s="69"/>
      <c r="H64" s="11"/>
      <c r="I64" s="213">
        <v>1</v>
      </c>
      <c r="J64" s="213">
        <v>1</v>
      </c>
    </row>
    <row r="65" spans="1:10" ht="17.25" customHeight="1">
      <c r="A65" s="77" t="s">
        <v>104</v>
      </c>
      <c r="B65" s="27" t="s">
        <v>181</v>
      </c>
      <c r="C65" s="73" t="s">
        <v>207</v>
      </c>
      <c r="D65" s="73"/>
      <c r="E65" s="74"/>
      <c r="F65" s="57"/>
      <c r="G65" s="57"/>
      <c r="H65" s="57"/>
      <c r="I65" s="98">
        <f>I67</f>
        <v>46.9</v>
      </c>
      <c r="J65" s="98">
        <f>J67</f>
        <v>48.6</v>
      </c>
    </row>
    <row r="66" spans="1:10" ht="15.75" customHeight="1">
      <c r="A66" s="183" t="s">
        <v>239</v>
      </c>
      <c r="B66" s="27" t="s">
        <v>181</v>
      </c>
      <c r="C66" s="73" t="s">
        <v>78</v>
      </c>
      <c r="D66" s="73"/>
      <c r="E66" s="74"/>
      <c r="F66" s="57"/>
      <c r="G66" s="57"/>
      <c r="H66" s="57"/>
      <c r="I66" s="98">
        <f aca="true" t="shared" si="4" ref="I66:J68">I67</f>
        <v>46.9</v>
      </c>
      <c r="J66" s="98">
        <f t="shared" si="4"/>
        <v>48.6</v>
      </c>
    </row>
    <row r="67" spans="1:10" ht="18.75" customHeight="1">
      <c r="A67" s="45" t="s">
        <v>122</v>
      </c>
      <c r="B67" s="27" t="s">
        <v>181</v>
      </c>
      <c r="C67" s="75" t="s">
        <v>207</v>
      </c>
      <c r="D67" s="75" t="s">
        <v>162</v>
      </c>
      <c r="E67" s="70"/>
      <c r="F67" s="70"/>
      <c r="G67" s="70"/>
      <c r="H67" s="70"/>
      <c r="I67" s="231">
        <f t="shared" si="4"/>
        <v>46.9</v>
      </c>
      <c r="J67" s="231">
        <f t="shared" si="4"/>
        <v>48.6</v>
      </c>
    </row>
    <row r="68" spans="1:10" ht="18" customHeight="1">
      <c r="A68" s="45" t="s">
        <v>222</v>
      </c>
      <c r="B68" s="27" t="s">
        <v>181</v>
      </c>
      <c r="C68" s="75" t="s">
        <v>207</v>
      </c>
      <c r="D68" s="76" t="s">
        <v>162</v>
      </c>
      <c r="E68" s="70" t="s">
        <v>221</v>
      </c>
      <c r="F68" s="70"/>
      <c r="G68" s="70"/>
      <c r="H68" s="70"/>
      <c r="I68" s="231">
        <f t="shared" si="4"/>
        <v>46.9</v>
      </c>
      <c r="J68" s="231">
        <f t="shared" si="4"/>
        <v>48.6</v>
      </c>
    </row>
    <row r="69" spans="1:10" ht="21" customHeight="1">
      <c r="A69" s="78" t="s">
        <v>112</v>
      </c>
      <c r="B69" s="27" t="s">
        <v>181</v>
      </c>
      <c r="C69" s="75" t="s">
        <v>207</v>
      </c>
      <c r="D69" s="76" t="s">
        <v>162</v>
      </c>
      <c r="E69" s="70" t="s">
        <v>238</v>
      </c>
      <c r="F69" s="70"/>
      <c r="G69" s="70"/>
      <c r="H69" s="70"/>
      <c r="I69" s="231">
        <f>I70+I75</f>
        <v>46.9</v>
      </c>
      <c r="J69" s="231">
        <f>J70+J75</f>
        <v>48.6</v>
      </c>
    </row>
    <row r="70" spans="1:10" ht="45" customHeight="1">
      <c r="A70" s="63" t="s">
        <v>143</v>
      </c>
      <c r="B70" s="27" t="s">
        <v>181</v>
      </c>
      <c r="C70" s="75" t="s">
        <v>207</v>
      </c>
      <c r="D70" s="76" t="s">
        <v>162</v>
      </c>
      <c r="E70" s="70" t="s">
        <v>238</v>
      </c>
      <c r="F70" s="70" t="s">
        <v>141</v>
      </c>
      <c r="G70" s="70"/>
      <c r="H70" s="70"/>
      <c r="I70" s="231">
        <f>I71</f>
        <v>35.93</v>
      </c>
      <c r="J70" s="231">
        <f>J71</f>
        <v>35.93</v>
      </c>
    </row>
    <row r="71" spans="1:10" ht="23.25" customHeight="1">
      <c r="A71" s="63" t="s">
        <v>144</v>
      </c>
      <c r="B71" s="27" t="s">
        <v>181</v>
      </c>
      <c r="C71" s="75" t="s">
        <v>207</v>
      </c>
      <c r="D71" s="76" t="s">
        <v>162</v>
      </c>
      <c r="E71" s="70" t="s">
        <v>238</v>
      </c>
      <c r="F71" s="70" t="s">
        <v>95</v>
      </c>
      <c r="G71" s="70"/>
      <c r="H71" s="70"/>
      <c r="I71" s="231">
        <f>I72</f>
        <v>35.93</v>
      </c>
      <c r="J71" s="231">
        <f>J72</f>
        <v>35.93</v>
      </c>
    </row>
    <row r="72" spans="1:10" ht="22.5" customHeight="1">
      <c r="A72" s="181" t="s">
        <v>239</v>
      </c>
      <c r="B72" s="27" t="s">
        <v>181</v>
      </c>
      <c r="C72" s="75" t="s">
        <v>207</v>
      </c>
      <c r="D72" s="76"/>
      <c r="E72" s="70" t="s">
        <v>238</v>
      </c>
      <c r="F72" s="70" t="s">
        <v>95</v>
      </c>
      <c r="G72" s="70"/>
      <c r="H72" s="70" t="s">
        <v>78</v>
      </c>
      <c r="I72" s="231">
        <f>I73+I74</f>
        <v>35.93</v>
      </c>
      <c r="J72" s="231">
        <f>J73+J74</f>
        <v>35.93</v>
      </c>
    </row>
    <row r="73" spans="1:10" ht="21" customHeight="1">
      <c r="A73" s="182" t="s">
        <v>233</v>
      </c>
      <c r="B73" s="27" t="s">
        <v>181</v>
      </c>
      <c r="C73" s="75" t="s">
        <v>207</v>
      </c>
      <c r="D73" s="76" t="s">
        <v>162</v>
      </c>
      <c r="E73" s="70" t="s">
        <v>238</v>
      </c>
      <c r="F73" s="70" t="s">
        <v>145</v>
      </c>
      <c r="G73" s="70"/>
      <c r="H73" s="70"/>
      <c r="I73" s="229" t="s">
        <v>292</v>
      </c>
      <c r="J73" s="229" t="s">
        <v>292</v>
      </c>
    </row>
    <row r="74" spans="1:10" ht="39.75" customHeight="1">
      <c r="A74" s="48" t="s">
        <v>241</v>
      </c>
      <c r="B74" s="27" t="s">
        <v>181</v>
      </c>
      <c r="C74" s="75" t="s">
        <v>207</v>
      </c>
      <c r="D74" s="76" t="s">
        <v>162</v>
      </c>
      <c r="E74" s="70" t="s">
        <v>238</v>
      </c>
      <c r="F74" s="70" t="s">
        <v>232</v>
      </c>
      <c r="G74" s="70"/>
      <c r="H74" s="70"/>
      <c r="I74" s="231">
        <v>8.33</v>
      </c>
      <c r="J74" s="231">
        <v>8.33</v>
      </c>
    </row>
    <row r="75" spans="1:10" ht="28.5" customHeight="1">
      <c r="A75" s="48" t="s">
        <v>227</v>
      </c>
      <c r="B75" s="27" t="s">
        <v>181</v>
      </c>
      <c r="C75" s="75" t="s">
        <v>207</v>
      </c>
      <c r="D75" s="76" t="s">
        <v>162</v>
      </c>
      <c r="E75" s="70" t="s">
        <v>238</v>
      </c>
      <c r="F75" s="70" t="s">
        <v>228</v>
      </c>
      <c r="G75" s="70"/>
      <c r="H75" s="70"/>
      <c r="I75" s="231">
        <f>I76</f>
        <v>10.97</v>
      </c>
      <c r="J75" s="231">
        <f>J76</f>
        <v>12.67</v>
      </c>
    </row>
    <row r="76" spans="1:10" ht="27" customHeight="1">
      <c r="A76" s="79" t="s">
        <v>9</v>
      </c>
      <c r="B76" s="27" t="s">
        <v>181</v>
      </c>
      <c r="C76" s="75" t="s">
        <v>207</v>
      </c>
      <c r="D76" s="76" t="s">
        <v>162</v>
      </c>
      <c r="E76" s="70" t="s">
        <v>238</v>
      </c>
      <c r="F76" s="70" t="s">
        <v>151</v>
      </c>
      <c r="G76" s="70"/>
      <c r="H76" s="70"/>
      <c r="I76" s="231">
        <f>I78</f>
        <v>10.97</v>
      </c>
      <c r="J76" s="231">
        <f>J78</f>
        <v>12.67</v>
      </c>
    </row>
    <row r="77" spans="1:10" ht="20.25" customHeight="1">
      <c r="A77" s="181" t="s">
        <v>239</v>
      </c>
      <c r="B77" s="27" t="s">
        <v>181</v>
      </c>
      <c r="C77" s="99" t="s">
        <v>207</v>
      </c>
      <c r="D77" s="76" t="s">
        <v>162</v>
      </c>
      <c r="E77" s="70" t="s">
        <v>238</v>
      </c>
      <c r="F77" s="70" t="s">
        <v>151</v>
      </c>
      <c r="G77" s="70"/>
      <c r="H77" s="70" t="s">
        <v>78</v>
      </c>
      <c r="I77" s="231">
        <f>I78</f>
        <v>10.97</v>
      </c>
      <c r="J77" s="231">
        <f>J78</f>
        <v>12.67</v>
      </c>
    </row>
    <row r="78" spans="1:10" ht="30.75" customHeight="1">
      <c r="A78" s="79" t="s">
        <v>6</v>
      </c>
      <c r="B78" s="27" t="s">
        <v>181</v>
      </c>
      <c r="C78" s="75" t="s">
        <v>207</v>
      </c>
      <c r="D78" s="76" t="s">
        <v>162</v>
      </c>
      <c r="E78" s="70" t="s">
        <v>238</v>
      </c>
      <c r="F78" s="70" t="s">
        <v>152</v>
      </c>
      <c r="G78" s="70"/>
      <c r="H78" s="70"/>
      <c r="I78" s="231">
        <v>10.97</v>
      </c>
      <c r="J78" s="231">
        <v>12.67</v>
      </c>
    </row>
    <row r="79" spans="1:10" ht="19.5" customHeight="1">
      <c r="A79" s="117" t="s">
        <v>29</v>
      </c>
      <c r="B79" s="27" t="s">
        <v>181</v>
      </c>
      <c r="C79" s="118" t="s">
        <v>208</v>
      </c>
      <c r="D79" s="76"/>
      <c r="E79" s="70"/>
      <c r="F79" s="70"/>
      <c r="G79" s="70"/>
      <c r="H79" s="70"/>
      <c r="I79" s="237">
        <f>I80</f>
        <v>0</v>
      </c>
      <c r="J79" s="237">
        <f>J80</f>
        <v>0</v>
      </c>
    </row>
    <row r="80" spans="1:10" ht="21" customHeight="1">
      <c r="A80" s="193" t="s">
        <v>58</v>
      </c>
      <c r="B80" s="27" t="s">
        <v>181</v>
      </c>
      <c r="C80" s="100" t="s">
        <v>208</v>
      </c>
      <c r="D80" s="76" t="s">
        <v>193</v>
      </c>
      <c r="E80" s="70"/>
      <c r="F80" s="70"/>
      <c r="G80" s="70"/>
      <c r="H80" s="70"/>
      <c r="I80" s="231">
        <f>I82</f>
        <v>0</v>
      </c>
      <c r="J80" s="231">
        <f>J82</f>
        <v>0</v>
      </c>
    </row>
    <row r="81" spans="1:10" ht="21" customHeight="1">
      <c r="A81" s="45" t="s">
        <v>222</v>
      </c>
      <c r="B81" s="27" t="s">
        <v>181</v>
      </c>
      <c r="C81" s="100" t="s">
        <v>208</v>
      </c>
      <c r="D81" s="76" t="s">
        <v>193</v>
      </c>
      <c r="E81" s="70" t="s">
        <v>221</v>
      </c>
      <c r="F81" s="70"/>
      <c r="G81" s="70"/>
      <c r="H81" s="70"/>
      <c r="I81" s="231"/>
      <c r="J81" s="231"/>
    </row>
    <row r="82" spans="1:10" ht="21" customHeight="1">
      <c r="A82" s="43" t="s">
        <v>51</v>
      </c>
      <c r="B82" s="27" t="s">
        <v>181</v>
      </c>
      <c r="C82" s="100" t="s">
        <v>208</v>
      </c>
      <c r="D82" s="76" t="s">
        <v>193</v>
      </c>
      <c r="E82" s="9" t="s">
        <v>226</v>
      </c>
      <c r="F82" s="70"/>
      <c r="G82" s="70"/>
      <c r="H82" s="70"/>
      <c r="I82" s="231">
        <f aca="true" t="shared" si="5" ref="I82:J84">I83</f>
        <v>0</v>
      </c>
      <c r="J82" s="231">
        <f t="shared" si="5"/>
        <v>0</v>
      </c>
    </row>
    <row r="83" spans="1:10" ht="33" customHeight="1">
      <c r="A83" s="63" t="s">
        <v>143</v>
      </c>
      <c r="B83" s="27" t="s">
        <v>181</v>
      </c>
      <c r="C83" s="100" t="s">
        <v>208</v>
      </c>
      <c r="D83" s="76" t="s">
        <v>193</v>
      </c>
      <c r="E83" s="9" t="s">
        <v>226</v>
      </c>
      <c r="F83" s="70" t="s">
        <v>141</v>
      </c>
      <c r="G83" s="70"/>
      <c r="H83" s="70"/>
      <c r="I83" s="231">
        <f t="shared" si="5"/>
        <v>0</v>
      </c>
      <c r="J83" s="231">
        <f t="shared" si="5"/>
        <v>0</v>
      </c>
    </row>
    <row r="84" spans="1:10" ht="26.25" customHeight="1">
      <c r="A84" s="63" t="s">
        <v>144</v>
      </c>
      <c r="B84" s="27" t="s">
        <v>181</v>
      </c>
      <c r="C84" s="100" t="s">
        <v>208</v>
      </c>
      <c r="D84" s="76" t="s">
        <v>193</v>
      </c>
      <c r="E84" s="9" t="s">
        <v>226</v>
      </c>
      <c r="F84" s="10" t="s">
        <v>95</v>
      </c>
      <c r="G84" s="70"/>
      <c r="H84" s="70"/>
      <c r="I84" s="231">
        <f t="shared" si="5"/>
        <v>0</v>
      </c>
      <c r="J84" s="231">
        <f t="shared" si="5"/>
        <v>0</v>
      </c>
    </row>
    <row r="85" spans="1:10" ht="19.5" customHeight="1">
      <c r="A85" s="48" t="s">
        <v>245</v>
      </c>
      <c r="B85" s="27" t="s">
        <v>181</v>
      </c>
      <c r="C85" s="100" t="s">
        <v>208</v>
      </c>
      <c r="D85" s="76" t="s">
        <v>193</v>
      </c>
      <c r="E85" s="9" t="s">
        <v>226</v>
      </c>
      <c r="F85" s="10" t="s">
        <v>95</v>
      </c>
      <c r="G85" s="70"/>
      <c r="H85" s="70" t="s">
        <v>223</v>
      </c>
      <c r="I85" s="231">
        <f>I86+I87</f>
        <v>0</v>
      </c>
      <c r="J85" s="231">
        <f>J86+J87</f>
        <v>0</v>
      </c>
    </row>
    <row r="86" spans="1:10" ht="12.75">
      <c r="A86" s="2" t="s">
        <v>233</v>
      </c>
      <c r="B86" s="27"/>
      <c r="C86" s="76" t="s">
        <v>208</v>
      </c>
      <c r="D86" s="76"/>
      <c r="E86" s="9" t="s">
        <v>226</v>
      </c>
      <c r="F86" s="10" t="s">
        <v>145</v>
      </c>
      <c r="G86" s="70"/>
      <c r="H86" s="70"/>
      <c r="I86" s="231"/>
      <c r="J86" s="231"/>
    </row>
    <row r="87" spans="1:10" ht="19.5" customHeight="1">
      <c r="A87" s="48" t="s">
        <v>231</v>
      </c>
      <c r="B87" s="27" t="s">
        <v>181</v>
      </c>
      <c r="C87" s="100" t="s">
        <v>208</v>
      </c>
      <c r="D87" s="76" t="s">
        <v>193</v>
      </c>
      <c r="E87" s="9" t="s">
        <v>226</v>
      </c>
      <c r="F87" s="10" t="s">
        <v>232</v>
      </c>
      <c r="G87" s="70"/>
      <c r="H87" s="70"/>
      <c r="I87" s="231"/>
      <c r="J87" s="231"/>
    </row>
    <row r="88" spans="1:10" ht="14.25" customHeight="1">
      <c r="A88" s="46" t="s">
        <v>30</v>
      </c>
      <c r="B88" s="27" t="s">
        <v>181</v>
      </c>
      <c r="C88" s="52" t="s">
        <v>210</v>
      </c>
      <c r="D88" s="7"/>
      <c r="E88" s="7"/>
      <c r="F88" s="7"/>
      <c r="G88" s="7"/>
      <c r="H88" s="7"/>
      <c r="I88" s="240">
        <f>I91</f>
        <v>55</v>
      </c>
      <c r="J88" s="240">
        <f>J91</f>
        <v>55</v>
      </c>
    </row>
    <row r="89" spans="1:10" ht="20.25" customHeight="1">
      <c r="A89" s="46" t="s">
        <v>245</v>
      </c>
      <c r="B89" s="27" t="s">
        <v>181</v>
      </c>
      <c r="C89" s="52" t="s">
        <v>223</v>
      </c>
      <c r="D89" s="7"/>
      <c r="E89" s="7"/>
      <c r="F89" s="7"/>
      <c r="G89" s="7"/>
      <c r="H89" s="7"/>
      <c r="I89" s="240">
        <f>I97+I104+I109</f>
        <v>55</v>
      </c>
      <c r="J89" s="240">
        <f>J97+J104+J109</f>
        <v>55</v>
      </c>
    </row>
    <row r="90" spans="1:10" ht="12.75">
      <c r="A90" s="61" t="s">
        <v>271</v>
      </c>
      <c r="B90" s="27" t="s">
        <v>181</v>
      </c>
      <c r="C90" s="52" t="s">
        <v>272</v>
      </c>
      <c r="D90" s="7"/>
      <c r="E90" s="7"/>
      <c r="F90" s="7"/>
      <c r="G90" s="7"/>
      <c r="H90" s="7"/>
      <c r="I90" s="240">
        <f>I115</f>
        <v>0</v>
      </c>
      <c r="J90" s="240">
        <f>J115</f>
        <v>0</v>
      </c>
    </row>
    <row r="91" spans="1:10" ht="12.75">
      <c r="A91" s="269" t="s">
        <v>66</v>
      </c>
      <c r="B91" s="27" t="s">
        <v>181</v>
      </c>
      <c r="C91" s="53" t="s">
        <v>210</v>
      </c>
      <c r="D91" s="81" t="s">
        <v>163</v>
      </c>
      <c r="E91" s="10"/>
      <c r="F91" s="10"/>
      <c r="G91" s="10"/>
      <c r="H91" s="10"/>
      <c r="I91" s="222">
        <f>I92+I111</f>
        <v>55</v>
      </c>
      <c r="J91" s="222">
        <f>J92+J111</f>
        <v>55</v>
      </c>
    </row>
    <row r="92" spans="1:10" ht="38.25" customHeight="1">
      <c r="A92" s="95" t="s">
        <v>285</v>
      </c>
      <c r="B92" s="27" t="s">
        <v>181</v>
      </c>
      <c r="C92" s="53" t="s">
        <v>210</v>
      </c>
      <c r="D92" s="81" t="s">
        <v>163</v>
      </c>
      <c r="E92" s="80" t="s">
        <v>240</v>
      </c>
      <c r="F92" s="80"/>
      <c r="G92" s="10"/>
      <c r="H92" s="10"/>
      <c r="I92" s="245">
        <f>I93+I99+I105</f>
        <v>55</v>
      </c>
      <c r="J92" s="245">
        <f>J93+J99+J105</f>
        <v>55</v>
      </c>
    </row>
    <row r="93" spans="1:10" ht="22.5" customHeight="1">
      <c r="A93" s="58" t="s">
        <v>252</v>
      </c>
      <c r="B93" s="27" t="s">
        <v>181</v>
      </c>
      <c r="C93" s="53" t="s">
        <v>210</v>
      </c>
      <c r="D93" s="82" t="s">
        <v>163</v>
      </c>
      <c r="E93" s="82" t="s">
        <v>243</v>
      </c>
      <c r="F93" s="82"/>
      <c r="G93" s="44"/>
      <c r="H93" s="44"/>
      <c r="I93" s="248">
        <f aca="true" t="shared" si="6" ref="I93:J95">I94</f>
        <v>30</v>
      </c>
      <c r="J93" s="248">
        <f t="shared" si="6"/>
        <v>30</v>
      </c>
    </row>
    <row r="94" spans="1:10" ht="21" customHeight="1">
      <c r="A94" s="63" t="s">
        <v>244</v>
      </c>
      <c r="B94" s="27" t="s">
        <v>181</v>
      </c>
      <c r="C94" s="53" t="s">
        <v>210</v>
      </c>
      <c r="D94" s="82" t="s">
        <v>163</v>
      </c>
      <c r="E94" s="82" t="s">
        <v>242</v>
      </c>
      <c r="F94" s="14"/>
      <c r="G94" s="44"/>
      <c r="H94" s="44"/>
      <c r="I94" s="248">
        <f t="shared" si="6"/>
        <v>30</v>
      </c>
      <c r="J94" s="248">
        <f t="shared" si="6"/>
        <v>30</v>
      </c>
    </row>
    <row r="95" spans="1:10" ht="24.75" customHeight="1">
      <c r="A95" s="48" t="s">
        <v>227</v>
      </c>
      <c r="B95" s="27" t="s">
        <v>181</v>
      </c>
      <c r="C95" s="53" t="s">
        <v>210</v>
      </c>
      <c r="D95" s="82" t="s">
        <v>163</v>
      </c>
      <c r="E95" s="83" t="str">
        <f>E94</f>
        <v>П110177500</v>
      </c>
      <c r="F95" s="14" t="s">
        <v>228</v>
      </c>
      <c r="G95" s="44"/>
      <c r="H95" s="44"/>
      <c r="I95" s="248">
        <f t="shared" si="6"/>
        <v>30</v>
      </c>
      <c r="J95" s="248">
        <f t="shared" si="6"/>
        <v>30</v>
      </c>
    </row>
    <row r="96" spans="1:10" ht="25.5" customHeight="1">
      <c r="A96" s="45" t="s">
        <v>10</v>
      </c>
      <c r="B96" s="27" t="s">
        <v>181</v>
      </c>
      <c r="C96" s="53" t="s">
        <v>210</v>
      </c>
      <c r="D96" s="82" t="s">
        <v>163</v>
      </c>
      <c r="E96" s="83" t="str">
        <f>E95</f>
        <v>П110177500</v>
      </c>
      <c r="F96" s="69" t="s">
        <v>151</v>
      </c>
      <c r="G96" s="44"/>
      <c r="H96" s="44"/>
      <c r="I96" s="248">
        <f>I98</f>
        <v>30</v>
      </c>
      <c r="J96" s="248">
        <f>J98</f>
        <v>30</v>
      </c>
    </row>
    <row r="97" spans="1:10" ht="25.5" customHeight="1">
      <c r="A97" s="45" t="s">
        <v>8</v>
      </c>
      <c r="B97" s="27" t="s">
        <v>181</v>
      </c>
      <c r="C97" s="53" t="s">
        <v>210</v>
      </c>
      <c r="D97" s="82" t="s">
        <v>163</v>
      </c>
      <c r="E97" s="83" t="str">
        <f>E96</f>
        <v>П110177500</v>
      </c>
      <c r="F97" s="69" t="s">
        <v>152</v>
      </c>
      <c r="G97" s="44"/>
      <c r="H97" s="44"/>
      <c r="I97" s="248">
        <f>I98</f>
        <v>30</v>
      </c>
      <c r="J97" s="248">
        <f>J98</f>
        <v>30</v>
      </c>
    </row>
    <row r="98" spans="1:10" ht="21" customHeight="1">
      <c r="A98" s="48" t="s">
        <v>245</v>
      </c>
      <c r="B98" s="27" t="s">
        <v>181</v>
      </c>
      <c r="C98" s="53" t="s">
        <v>210</v>
      </c>
      <c r="D98" s="82" t="s">
        <v>163</v>
      </c>
      <c r="E98" s="83" t="str">
        <f>E97</f>
        <v>П110177500</v>
      </c>
      <c r="F98" s="69" t="s">
        <v>152</v>
      </c>
      <c r="G98" s="44"/>
      <c r="H98" s="44" t="s">
        <v>223</v>
      </c>
      <c r="I98" s="248">
        <v>30</v>
      </c>
      <c r="J98" s="248">
        <v>30</v>
      </c>
    </row>
    <row r="99" spans="1:10" ht="33" customHeight="1">
      <c r="A99" s="86" t="s">
        <v>246</v>
      </c>
      <c r="B99" s="116" t="s">
        <v>181</v>
      </c>
      <c r="C99" s="82" t="s">
        <v>210</v>
      </c>
      <c r="D99" s="82" t="s">
        <v>163</v>
      </c>
      <c r="E99" s="82" t="s">
        <v>248</v>
      </c>
      <c r="F99" s="70"/>
      <c r="G99" s="70"/>
      <c r="H99" s="44"/>
      <c r="I99" s="248">
        <f>I101</f>
        <v>0</v>
      </c>
      <c r="J99" s="248">
        <f>J101</f>
        <v>0</v>
      </c>
    </row>
    <row r="100" spans="1:10" ht="21.75" customHeight="1">
      <c r="A100" s="63" t="s">
        <v>244</v>
      </c>
      <c r="B100" s="27" t="s">
        <v>181</v>
      </c>
      <c r="C100" s="82" t="s">
        <v>210</v>
      </c>
      <c r="D100" s="82"/>
      <c r="E100" s="82" t="s">
        <v>247</v>
      </c>
      <c r="F100" s="70"/>
      <c r="G100" s="70"/>
      <c r="H100" s="44"/>
      <c r="I100" s="248"/>
      <c r="J100" s="248"/>
    </row>
    <row r="101" spans="1:10" ht="28.5" customHeight="1">
      <c r="A101" s="48" t="s">
        <v>227</v>
      </c>
      <c r="B101" s="27" t="s">
        <v>181</v>
      </c>
      <c r="C101" s="82" t="s">
        <v>210</v>
      </c>
      <c r="D101" s="82" t="s">
        <v>163</v>
      </c>
      <c r="E101" s="82" t="s">
        <v>247</v>
      </c>
      <c r="F101" s="69" t="s">
        <v>228</v>
      </c>
      <c r="G101" s="69"/>
      <c r="H101" s="44"/>
      <c r="I101" s="248">
        <f aca="true" t="shared" si="7" ref="I101:J103">I102</f>
        <v>0</v>
      </c>
      <c r="J101" s="248">
        <f t="shared" si="7"/>
        <v>0</v>
      </c>
    </row>
    <row r="102" spans="1:10" ht="30" customHeight="1">
      <c r="A102" s="45" t="s">
        <v>10</v>
      </c>
      <c r="B102" s="27" t="s">
        <v>181</v>
      </c>
      <c r="C102" s="82" t="s">
        <v>210</v>
      </c>
      <c r="D102" s="82" t="s">
        <v>163</v>
      </c>
      <c r="E102" s="82" t="s">
        <v>247</v>
      </c>
      <c r="F102" s="69" t="s">
        <v>151</v>
      </c>
      <c r="G102" s="69"/>
      <c r="H102" s="44"/>
      <c r="I102" s="248">
        <f t="shared" si="7"/>
        <v>0</v>
      </c>
      <c r="J102" s="248">
        <f t="shared" si="7"/>
        <v>0</v>
      </c>
    </row>
    <row r="103" spans="1:10" ht="28.5" customHeight="1">
      <c r="A103" s="45" t="s">
        <v>8</v>
      </c>
      <c r="B103" s="116" t="s">
        <v>181</v>
      </c>
      <c r="C103" s="82" t="s">
        <v>210</v>
      </c>
      <c r="D103" s="82" t="s">
        <v>163</v>
      </c>
      <c r="E103" s="82" t="s">
        <v>247</v>
      </c>
      <c r="F103" s="69" t="s">
        <v>152</v>
      </c>
      <c r="G103" s="69"/>
      <c r="H103" s="44"/>
      <c r="I103" s="248">
        <f t="shared" si="7"/>
        <v>0</v>
      </c>
      <c r="J103" s="248">
        <f t="shared" si="7"/>
        <v>0</v>
      </c>
    </row>
    <row r="104" spans="1:10" ht="18.75" customHeight="1">
      <c r="A104" s="48" t="s">
        <v>245</v>
      </c>
      <c r="B104" s="27" t="s">
        <v>181</v>
      </c>
      <c r="C104" s="82" t="s">
        <v>210</v>
      </c>
      <c r="D104" s="82" t="s">
        <v>163</v>
      </c>
      <c r="E104" s="82" t="s">
        <v>247</v>
      </c>
      <c r="F104" s="70" t="s">
        <v>152</v>
      </c>
      <c r="G104" s="70"/>
      <c r="H104" s="44" t="s">
        <v>223</v>
      </c>
      <c r="I104" s="250"/>
      <c r="J104" s="250"/>
    </row>
    <row r="105" spans="1:10" ht="30.75" customHeight="1">
      <c r="A105" s="84" t="s">
        <v>251</v>
      </c>
      <c r="B105" s="116" t="s">
        <v>181</v>
      </c>
      <c r="C105" s="87" t="s">
        <v>210</v>
      </c>
      <c r="D105" s="87" t="s">
        <v>163</v>
      </c>
      <c r="E105" s="82" t="s">
        <v>249</v>
      </c>
      <c r="F105" s="82"/>
      <c r="G105" s="69"/>
      <c r="H105" s="44"/>
      <c r="I105" s="248">
        <f aca="true" t="shared" si="8" ref="I105:J107">I106</f>
        <v>25</v>
      </c>
      <c r="J105" s="248">
        <f t="shared" si="8"/>
        <v>25</v>
      </c>
    </row>
    <row r="106" spans="1:10" ht="25.5" customHeight="1">
      <c r="A106" s="63" t="s">
        <v>244</v>
      </c>
      <c r="B106" s="27" t="s">
        <v>181</v>
      </c>
      <c r="C106" s="82" t="s">
        <v>210</v>
      </c>
      <c r="D106" s="82" t="s">
        <v>163</v>
      </c>
      <c r="E106" s="82" t="s">
        <v>250</v>
      </c>
      <c r="F106" s="69"/>
      <c r="G106" s="69"/>
      <c r="H106" s="44"/>
      <c r="I106" s="248">
        <f t="shared" si="8"/>
        <v>25</v>
      </c>
      <c r="J106" s="248">
        <f t="shared" si="8"/>
        <v>25</v>
      </c>
    </row>
    <row r="107" spans="1:10" ht="30.75" customHeight="1">
      <c r="A107" s="48" t="s">
        <v>227</v>
      </c>
      <c r="B107" s="27" t="s">
        <v>181</v>
      </c>
      <c r="C107" s="82" t="s">
        <v>210</v>
      </c>
      <c r="D107" s="82" t="s">
        <v>163</v>
      </c>
      <c r="E107" s="82" t="s">
        <v>250</v>
      </c>
      <c r="F107" s="69" t="s">
        <v>228</v>
      </c>
      <c r="G107" s="69"/>
      <c r="H107" s="44"/>
      <c r="I107" s="248">
        <f t="shared" si="8"/>
        <v>25</v>
      </c>
      <c r="J107" s="248">
        <f t="shared" si="8"/>
        <v>25</v>
      </c>
    </row>
    <row r="108" spans="1:10" ht="25.5" customHeight="1">
      <c r="A108" s="45" t="s">
        <v>10</v>
      </c>
      <c r="B108" s="27" t="s">
        <v>181</v>
      </c>
      <c r="C108" s="82" t="s">
        <v>210</v>
      </c>
      <c r="D108" s="82" t="s">
        <v>163</v>
      </c>
      <c r="E108" s="82" t="s">
        <v>250</v>
      </c>
      <c r="F108" s="69" t="s">
        <v>151</v>
      </c>
      <c r="G108" s="69"/>
      <c r="H108" s="44"/>
      <c r="I108" s="248">
        <f>I110</f>
        <v>25</v>
      </c>
      <c r="J108" s="248">
        <f>J110</f>
        <v>25</v>
      </c>
    </row>
    <row r="109" spans="1:10" ht="31.5" customHeight="1">
      <c r="A109" s="45" t="s">
        <v>8</v>
      </c>
      <c r="B109" s="27" t="s">
        <v>181</v>
      </c>
      <c r="C109" s="82" t="s">
        <v>210</v>
      </c>
      <c r="D109" s="82" t="s">
        <v>163</v>
      </c>
      <c r="E109" s="82" t="s">
        <v>250</v>
      </c>
      <c r="F109" s="70" t="s">
        <v>152</v>
      </c>
      <c r="G109" s="69"/>
      <c r="H109" s="44"/>
      <c r="I109" s="251">
        <f>I110</f>
        <v>25</v>
      </c>
      <c r="J109" s="251">
        <f>J110</f>
        <v>25</v>
      </c>
    </row>
    <row r="110" spans="1:10" ht="19.5" customHeight="1">
      <c r="A110" s="48" t="s">
        <v>245</v>
      </c>
      <c r="B110" s="27" t="s">
        <v>181</v>
      </c>
      <c r="C110" s="82" t="s">
        <v>210</v>
      </c>
      <c r="D110" s="82" t="s">
        <v>163</v>
      </c>
      <c r="E110" s="82" t="s">
        <v>250</v>
      </c>
      <c r="F110" s="70" t="s">
        <v>152</v>
      </c>
      <c r="G110" s="69"/>
      <c r="H110" s="44" t="s">
        <v>223</v>
      </c>
      <c r="I110" s="251">
        <v>25</v>
      </c>
      <c r="J110" s="251">
        <v>25</v>
      </c>
    </row>
    <row r="111" spans="1:10" ht="29.25" customHeight="1">
      <c r="A111" s="90" t="s">
        <v>308</v>
      </c>
      <c r="B111" s="27" t="s">
        <v>181</v>
      </c>
      <c r="C111" s="82" t="s">
        <v>210</v>
      </c>
      <c r="D111" s="82" t="s">
        <v>163</v>
      </c>
      <c r="E111" s="69" t="s">
        <v>270</v>
      </c>
      <c r="F111" s="70"/>
      <c r="G111" s="69"/>
      <c r="H111" s="44"/>
      <c r="I111" s="248">
        <f>I112</f>
        <v>0</v>
      </c>
      <c r="J111" s="248">
        <f>J112</f>
        <v>0</v>
      </c>
    </row>
    <row r="112" spans="1:10" ht="17.25" customHeight="1">
      <c r="A112" s="63" t="s">
        <v>244</v>
      </c>
      <c r="B112" s="27" t="s">
        <v>181</v>
      </c>
      <c r="C112" s="82" t="s">
        <v>210</v>
      </c>
      <c r="D112" s="82" t="s">
        <v>163</v>
      </c>
      <c r="E112" s="69" t="s">
        <v>270</v>
      </c>
      <c r="F112" s="70"/>
      <c r="G112" s="69"/>
      <c r="H112" s="44"/>
      <c r="I112" s="248">
        <f>I114</f>
        <v>0</v>
      </c>
      <c r="J112" s="248">
        <f>J114</f>
        <v>0</v>
      </c>
    </row>
    <row r="113" spans="1:10" ht="26.25" customHeight="1">
      <c r="A113" s="48" t="s">
        <v>227</v>
      </c>
      <c r="B113" s="27" t="s">
        <v>181</v>
      </c>
      <c r="C113" s="82" t="s">
        <v>210</v>
      </c>
      <c r="D113" s="82" t="s">
        <v>163</v>
      </c>
      <c r="E113" s="69" t="s">
        <v>270</v>
      </c>
      <c r="F113" s="70" t="s">
        <v>228</v>
      </c>
      <c r="G113" s="69"/>
      <c r="H113" s="44"/>
      <c r="I113" s="248">
        <f>I114</f>
        <v>0</v>
      </c>
      <c r="J113" s="248">
        <f>J114</f>
        <v>0</v>
      </c>
    </row>
    <row r="114" spans="1:10" ht="31.5" customHeight="1">
      <c r="A114" s="45" t="s">
        <v>10</v>
      </c>
      <c r="B114" s="27" t="s">
        <v>181</v>
      </c>
      <c r="C114" s="82" t="s">
        <v>210</v>
      </c>
      <c r="D114" s="82" t="s">
        <v>163</v>
      </c>
      <c r="E114" s="69" t="s">
        <v>270</v>
      </c>
      <c r="F114" s="69" t="s">
        <v>151</v>
      </c>
      <c r="G114" s="69"/>
      <c r="H114" s="44"/>
      <c r="I114" s="248">
        <f>I116</f>
        <v>0</v>
      </c>
      <c r="J114" s="248">
        <f>J116</f>
        <v>0</v>
      </c>
    </row>
    <row r="115" spans="1:10" ht="12.75">
      <c r="A115" s="45" t="s">
        <v>271</v>
      </c>
      <c r="B115" s="27" t="s">
        <v>181</v>
      </c>
      <c r="C115" s="82" t="s">
        <v>210</v>
      </c>
      <c r="D115" s="82" t="s">
        <v>163</v>
      </c>
      <c r="E115" s="69" t="s">
        <v>270</v>
      </c>
      <c r="F115" s="69" t="s">
        <v>151</v>
      </c>
      <c r="G115" s="69"/>
      <c r="H115" s="44" t="s">
        <v>272</v>
      </c>
      <c r="I115" s="248"/>
      <c r="J115" s="248"/>
    </row>
    <row r="116" spans="1:10" ht="29.25" customHeight="1">
      <c r="A116" s="68" t="s">
        <v>6</v>
      </c>
      <c r="B116" s="27" t="s">
        <v>181</v>
      </c>
      <c r="C116" s="82" t="s">
        <v>210</v>
      </c>
      <c r="D116" s="82" t="s">
        <v>163</v>
      </c>
      <c r="E116" s="69" t="s">
        <v>270</v>
      </c>
      <c r="F116" s="70" t="s">
        <v>152</v>
      </c>
      <c r="G116" s="69"/>
      <c r="H116" s="44"/>
      <c r="I116" s="252"/>
      <c r="J116" s="252"/>
    </row>
    <row r="117" spans="1:10" ht="16.5" customHeight="1">
      <c r="A117" s="46" t="s">
        <v>164</v>
      </c>
      <c r="B117" s="116" t="s">
        <v>181</v>
      </c>
      <c r="C117" s="66" t="s">
        <v>214</v>
      </c>
      <c r="D117" s="67"/>
      <c r="E117" s="67"/>
      <c r="F117" s="67"/>
      <c r="G117" s="44"/>
      <c r="H117" s="44"/>
      <c r="I117" s="98">
        <f>I120</f>
        <v>503.64</v>
      </c>
      <c r="J117" s="98">
        <f>J120</f>
        <v>512.64</v>
      </c>
    </row>
    <row r="118" spans="1:10" ht="17.25" customHeight="1">
      <c r="A118" s="46" t="s">
        <v>219</v>
      </c>
      <c r="B118" s="27" t="s">
        <v>181</v>
      </c>
      <c r="C118" s="52" t="s">
        <v>80</v>
      </c>
      <c r="D118" s="67"/>
      <c r="E118" s="67"/>
      <c r="F118" s="67"/>
      <c r="G118" s="44"/>
      <c r="H118" s="44"/>
      <c r="I118" s="98">
        <f>I128</f>
        <v>435</v>
      </c>
      <c r="J118" s="98">
        <f>J128</f>
        <v>444</v>
      </c>
    </row>
    <row r="119" spans="1:10" ht="16.5" customHeight="1">
      <c r="A119" s="46" t="s">
        <v>245</v>
      </c>
      <c r="B119" s="27" t="s">
        <v>181</v>
      </c>
      <c r="C119" s="52" t="s">
        <v>223</v>
      </c>
      <c r="D119" s="67"/>
      <c r="E119" s="67"/>
      <c r="F119" s="67"/>
      <c r="G119" s="44"/>
      <c r="H119" s="44"/>
      <c r="I119" s="98" t="str">
        <f>I127</f>
        <v>68,64</v>
      </c>
      <c r="J119" s="98" t="str">
        <f>J127</f>
        <v>68,64</v>
      </c>
    </row>
    <row r="120" spans="1:10" ht="12.75">
      <c r="A120" s="68" t="s">
        <v>44</v>
      </c>
      <c r="B120" s="27" t="s">
        <v>181</v>
      </c>
      <c r="C120" s="69" t="s">
        <v>214</v>
      </c>
      <c r="D120" s="69" t="s">
        <v>165</v>
      </c>
      <c r="E120" s="19"/>
      <c r="F120" s="19"/>
      <c r="G120" s="44"/>
      <c r="H120" s="44"/>
      <c r="I120" s="248">
        <f>I121</f>
        <v>503.64</v>
      </c>
      <c r="J120" s="248">
        <f>J121</f>
        <v>512.64</v>
      </c>
    </row>
    <row r="121" spans="1:10" ht="22.5" customHeight="1">
      <c r="A121" s="91" t="s">
        <v>276</v>
      </c>
      <c r="B121" s="27" t="s">
        <v>181</v>
      </c>
      <c r="C121" s="69" t="s">
        <v>214</v>
      </c>
      <c r="D121" s="80" t="s">
        <v>165</v>
      </c>
      <c r="E121" s="80" t="s">
        <v>253</v>
      </c>
      <c r="F121" s="89"/>
      <c r="G121" s="44"/>
      <c r="H121" s="44"/>
      <c r="I121" s="251">
        <f>I123</f>
        <v>503.64</v>
      </c>
      <c r="J121" s="251">
        <f>J123</f>
        <v>512.64</v>
      </c>
    </row>
    <row r="122" spans="1:10" ht="42.75" customHeight="1">
      <c r="A122" s="88" t="s">
        <v>254</v>
      </c>
      <c r="B122" s="27" t="s">
        <v>181</v>
      </c>
      <c r="C122" s="69" t="s">
        <v>214</v>
      </c>
      <c r="D122" s="80" t="s">
        <v>165</v>
      </c>
      <c r="E122" s="80" t="s">
        <v>255</v>
      </c>
      <c r="F122" s="89"/>
      <c r="G122" s="44"/>
      <c r="H122" s="44"/>
      <c r="I122" s="251">
        <f>I123</f>
        <v>503.64</v>
      </c>
      <c r="J122" s="251">
        <f>J123</f>
        <v>512.64</v>
      </c>
    </row>
    <row r="123" spans="1:10" ht="22.5" customHeight="1">
      <c r="A123" s="88" t="s">
        <v>244</v>
      </c>
      <c r="B123" s="27" t="s">
        <v>181</v>
      </c>
      <c r="C123" s="69" t="s">
        <v>214</v>
      </c>
      <c r="D123" s="69" t="s">
        <v>165</v>
      </c>
      <c r="E123" s="69" t="s">
        <v>261</v>
      </c>
      <c r="F123" s="19"/>
      <c r="G123" s="44"/>
      <c r="H123" s="44"/>
      <c r="I123" s="248">
        <f>I126</f>
        <v>503.64</v>
      </c>
      <c r="J123" s="248">
        <f>J126</f>
        <v>512.64</v>
      </c>
    </row>
    <row r="124" spans="1:10" ht="28.5" customHeight="1">
      <c r="A124" s="184" t="s">
        <v>256</v>
      </c>
      <c r="B124" s="27" t="s">
        <v>181</v>
      </c>
      <c r="C124" s="69" t="s">
        <v>214</v>
      </c>
      <c r="D124" s="69" t="s">
        <v>165</v>
      </c>
      <c r="E124" s="69" t="s">
        <v>261</v>
      </c>
      <c r="F124" s="19" t="s">
        <v>257</v>
      </c>
      <c r="G124" s="44"/>
      <c r="H124" s="44"/>
      <c r="I124" s="248">
        <f>I125</f>
        <v>503.64</v>
      </c>
      <c r="J124" s="248">
        <f>J125</f>
        <v>512.64</v>
      </c>
    </row>
    <row r="125" spans="1:10" ht="21.75" customHeight="1">
      <c r="A125" s="185" t="s">
        <v>258</v>
      </c>
      <c r="B125" s="27" t="s">
        <v>181</v>
      </c>
      <c r="C125" s="69" t="s">
        <v>214</v>
      </c>
      <c r="D125" s="69" t="s">
        <v>165</v>
      </c>
      <c r="E125" s="69" t="s">
        <v>261</v>
      </c>
      <c r="F125" s="19" t="s">
        <v>259</v>
      </c>
      <c r="G125" s="44"/>
      <c r="H125" s="44"/>
      <c r="I125" s="248">
        <f>I126</f>
        <v>503.64</v>
      </c>
      <c r="J125" s="248">
        <f>J126</f>
        <v>512.64</v>
      </c>
    </row>
    <row r="126" spans="1:10" ht="50.25" customHeight="1">
      <c r="A126" s="68" t="s">
        <v>2</v>
      </c>
      <c r="B126" s="27" t="s">
        <v>181</v>
      </c>
      <c r="C126" s="69" t="s">
        <v>214</v>
      </c>
      <c r="D126" s="69" t="s">
        <v>165</v>
      </c>
      <c r="E126" s="69" t="s">
        <v>261</v>
      </c>
      <c r="F126" s="69" t="s">
        <v>166</v>
      </c>
      <c r="G126" s="44"/>
      <c r="H126" s="44"/>
      <c r="I126" s="248">
        <f>I127+I128</f>
        <v>503.64</v>
      </c>
      <c r="J126" s="248">
        <f>J127+J128</f>
        <v>512.64</v>
      </c>
    </row>
    <row r="127" spans="1:10" ht="23.25" customHeight="1">
      <c r="A127" s="71" t="s">
        <v>260</v>
      </c>
      <c r="B127" s="27" t="s">
        <v>181</v>
      </c>
      <c r="C127" s="69" t="s">
        <v>214</v>
      </c>
      <c r="D127" s="69" t="s">
        <v>165</v>
      </c>
      <c r="E127" s="69" t="s">
        <v>261</v>
      </c>
      <c r="F127" s="69" t="s">
        <v>166</v>
      </c>
      <c r="G127" s="44"/>
      <c r="H127" s="44" t="s">
        <v>223</v>
      </c>
      <c r="I127" s="250" t="s">
        <v>305</v>
      </c>
      <c r="J127" s="250" t="s">
        <v>305</v>
      </c>
    </row>
    <row r="128" spans="1:10" ht="12.75">
      <c r="A128" s="71" t="s">
        <v>219</v>
      </c>
      <c r="B128" s="27" t="s">
        <v>181</v>
      </c>
      <c r="C128" s="69" t="s">
        <v>214</v>
      </c>
      <c r="D128" s="69" t="s">
        <v>165</v>
      </c>
      <c r="E128" s="69" t="s">
        <v>261</v>
      </c>
      <c r="F128" s="69" t="s">
        <v>166</v>
      </c>
      <c r="G128" s="44"/>
      <c r="H128" s="44" t="s">
        <v>80</v>
      </c>
      <c r="I128" s="248">
        <f>550+50-165</f>
        <v>435</v>
      </c>
      <c r="J128" s="248">
        <f>550+50-156</f>
        <v>444</v>
      </c>
    </row>
    <row r="129" spans="1:10" ht="21" customHeight="1">
      <c r="A129" s="93" t="s">
        <v>45</v>
      </c>
      <c r="B129" s="27" t="s">
        <v>181</v>
      </c>
      <c r="C129" s="66" t="s">
        <v>106</v>
      </c>
      <c r="D129" s="67"/>
      <c r="E129" s="67"/>
      <c r="F129" s="67"/>
      <c r="G129" s="44"/>
      <c r="H129" s="44"/>
      <c r="I129" s="98">
        <f>I130</f>
        <v>24.1</v>
      </c>
      <c r="J129" s="98">
        <f>J130</f>
        <v>24.1</v>
      </c>
    </row>
    <row r="130" spans="1:10" ht="17.25" customHeight="1">
      <c r="A130" s="46" t="s">
        <v>245</v>
      </c>
      <c r="B130" s="27" t="s">
        <v>181</v>
      </c>
      <c r="C130" s="66" t="s">
        <v>223</v>
      </c>
      <c r="D130" s="67"/>
      <c r="E130" s="67"/>
      <c r="F130" s="67"/>
      <c r="G130" s="44"/>
      <c r="H130" s="44"/>
      <c r="I130" s="98">
        <f>I131</f>
        <v>24.1</v>
      </c>
      <c r="J130" s="98">
        <f>J131</f>
        <v>24.1</v>
      </c>
    </row>
    <row r="131" spans="1:10" ht="17.25" customHeight="1">
      <c r="A131" s="88" t="s">
        <v>46</v>
      </c>
      <c r="B131" s="27" t="s">
        <v>181</v>
      </c>
      <c r="C131" s="69" t="s">
        <v>106</v>
      </c>
      <c r="D131" s="69" t="s">
        <v>168</v>
      </c>
      <c r="E131" s="19"/>
      <c r="F131" s="19"/>
      <c r="G131" s="44"/>
      <c r="H131" s="44"/>
      <c r="I131" s="248">
        <f>I133</f>
        <v>24.1</v>
      </c>
      <c r="J131" s="248">
        <f>J133</f>
        <v>24.1</v>
      </c>
    </row>
    <row r="132" spans="1:10" ht="23.25" customHeight="1">
      <c r="A132" s="88" t="s">
        <v>222</v>
      </c>
      <c r="B132" s="27" t="s">
        <v>181</v>
      </c>
      <c r="C132" s="69" t="s">
        <v>106</v>
      </c>
      <c r="D132" s="69" t="s">
        <v>168</v>
      </c>
      <c r="E132" s="19" t="s">
        <v>221</v>
      </c>
      <c r="F132" s="19"/>
      <c r="G132" s="44"/>
      <c r="H132" s="44"/>
      <c r="I132" s="248">
        <f aca="true" t="shared" si="9" ref="I132:J134">I133</f>
        <v>24.1</v>
      </c>
      <c r="J132" s="248">
        <f t="shared" si="9"/>
        <v>24.1</v>
      </c>
    </row>
    <row r="133" spans="1:10" ht="22.5" customHeight="1">
      <c r="A133" s="68" t="s">
        <v>275</v>
      </c>
      <c r="B133" s="27" t="s">
        <v>181</v>
      </c>
      <c r="C133" s="69" t="s">
        <v>106</v>
      </c>
      <c r="D133" s="69" t="s">
        <v>168</v>
      </c>
      <c r="E133" s="69" t="s">
        <v>262</v>
      </c>
      <c r="F133" s="19"/>
      <c r="G133" s="44"/>
      <c r="H133" s="44"/>
      <c r="I133" s="248">
        <f t="shared" si="9"/>
        <v>24.1</v>
      </c>
      <c r="J133" s="248">
        <f t="shared" si="9"/>
        <v>24.1</v>
      </c>
    </row>
    <row r="134" spans="1:10" ht="30.75" customHeight="1">
      <c r="A134" s="68" t="s">
        <v>170</v>
      </c>
      <c r="B134" s="116" t="s">
        <v>181</v>
      </c>
      <c r="C134" s="69" t="s">
        <v>106</v>
      </c>
      <c r="D134" s="69" t="s">
        <v>168</v>
      </c>
      <c r="E134" s="69" t="s">
        <v>262</v>
      </c>
      <c r="F134" s="70" t="s">
        <v>171</v>
      </c>
      <c r="G134" s="44"/>
      <c r="H134" s="44"/>
      <c r="I134" s="248">
        <f t="shared" si="9"/>
        <v>24.1</v>
      </c>
      <c r="J134" s="248">
        <f t="shared" si="9"/>
        <v>24.1</v>
      </c>
    </row>
    <row r="135" spans="1:10" ht="19.5" customHeight="1">
      <c r="A135" s="71" t="s">
        <v>260</v>
      </c>
      <c r="B135" s="27" t="s">
        <v>181</v>
      </c>
      <c r="C135" s="69" t="s">
        <v>106</v>
      </c>
      <c r="D135" s="69" t="s">
        <v>168</v>
      </c>
      <c r="E135" s="69" t="s">
        <v>262</v>
      </c>
      <c r="F135" s="69" t="s">
        <v>171</v>
      </c>
      <c r="G135" s="44"/>
      <c r="H135" s="44" t="s">
        <v>223</v>
      </c>
      <c r="I135" s="248">
        <v>24.1</v>
      </c>
      <c r="J135" s="248">
        <v>24.1</v>
      </c>
    </row>
    <row r="136" spans="1:10" ht="15.75" customHeight="1">
      <c r="A136" s="46" t="s">
        <v>64</v>
      </c>
      <c r="B136" s="27" t="s">
        <v>181</v>
      </c>
      <c r="C136" s="73" t="s">
        <v>215</v>
      </c>
      <c r="D136" s="73"/>
      <c r="E136" s="69"/>
      <c r="F136" s="19"/>
      <c r="G136" s="44"/>
      <c r="H136" s="44"/>
      <c r="I136" s="248">
        <f>I137</f>
        <v>5</v>
      </c>
      <c r="J136" s="248">
        <f>J137</f>
        <v>5</v>
      </c>
    </row>
    <row r="137" spans="1:10" ht="19.5" customHeight="1">
      <c r="A137" s="94" t="s">
        <v>263</v>
      </c>
      <c r="B137" s="27" t="s">
        <v>181</v>
      </c>
      <c r="C137" s="75" t="s">
        <v>215</v>
      </c>
      <c r="D137" s="80" t="s">
        <v>167</v>
      </c>
      <c r="E137" s="69"/>
      <c r="F137" s="19"/>
      <c r="G137" s="44"/>
      <c r="H137" s="44"/>
      <c r="I137" s="248">
        <f>I138</f>
        <v>5</v>
      </c>
      <c r="J137" s="248">
        <f>J138</f>
        <v>5</v>
      </c>
    </row>
    <row r="138" spans="1:10" ht="38.25" customHeight="1">
      <c r="A138" s="115" t="s">
        <v>277</v>
      </c>
      <c r="B138" s="27" t="s">
        <v>181</v>
      </c>
      <c r="C138" s="75" t="s">
        <v>215</v>
      </c>
      <c r="D138" s="80" t="s">
        <v>167</v>
      </c>
      <c r="E138" s="80" t="s">
        <v>265</v>
      </c>
      <c r="F138" s="80"/>
      <c r="G138" s="44"/>
      <c r="H138" s="44"/>
      <c r="I138" s="98">
        <f aca="true" t="shared" si="10" ref="I138:J141">I139</f>
        <v>5</v>
      </c>
      <c r="J138" s="98">
        <f t="shared" si="10"/>
        <v>5</v>
      </c>
    </row>
    <row r="139" spans="1:10" ht="29.25" customHeight="1">
      <c r="A139" s="92" t="s">
        <v>264</v>
      </c>
      <c r="B139" s="27" t="s">
        <v>181</v>
      </c>
      <c r="C139" s="75" t="s">
        <v>215</v>
      </c>
      <c r="D139" s="69" t="s">
        <v>167</v>
      </c>
      <c r="E139" s="69" t="s">
        <v>266</v>
      </c>
      <c r="F139" s="70"/>
      <c r="G139" s="44"/>
      <c r="H139" s="44"/>
      <c r="I139" s="248">
        <f t="shared" si="10"/>
        <v>5</v>
      </c>
      <c r="J139" s="248">
        <f t="shared" si="10"/>
        <v>5</v>
      </c>
    </row>
    <row r="140" spans="1:10" ht="22.5" customHeight="1">
      <c r="A140" s="92" t="s">
        <v>244</v>
      </c>
      <c r="B140" s="27" t="s">
        <v>181</v>
      </c>
      <c r="C140" s="75" t="s">
        <v>215</v>
      </c>
      <c r="D140" s="69" t="s">
        <v>167</v>
      </c>
      <c r="E140" s="69" t="s">
        <v>266</v>
      </c>
      <c r="F140" s="70"/>
      <c r="G140" s="7"/>
      <c r="H140" s="7"/>
      <c r="I140" s="251">
        <f t="shared" si="10"/>
        <v>5</v>
      </c>
      <c r="J140" s="251">
        <f t="shared" si="10"/>
        <v>5</v>
      </c>
    </row>
    <row r="141" spans="1:10" ht="21.75" customHeight="1">
      <c r="A141" s="48" t="s">
        <v>227</v>
      </c>
      <c r="B141" s="27" t="s">
        <v>181</v>
      </c>
      <c r="C141" s="75" t="s">
        <v>215</v>
      </c>
      <c r="D141" s="69" t="s">
        <v>167</v>
      </c>
      <c r="E141" s="69" t="s">
        <v>266</v>
      </c>
      <c r="F141" s="70" t="s">
        <v>228</v>
      </c>
      <c r="G141" s="7"/>
      <c r="H141" s="7"/>
      <c r="I141" s="248">
        <f t="shared" si="10"/>
        <v>5</v>
      </c>
      <c r="J141" s="248">
        <f t="shared" si="10"/>
        <v>5</v>
      </c>
    </row>
    <row r="142" spans="1:10" ht="24.75" customHeight="1">
      <c r="A142" s="45" t="s">
        <v>10</v>
      </c>
      <c r="B142" s="27" t="s">
        <v>181</v>
      </c>
      <c r="C142" s="75" t="s">
        <v>215</v>
      </c>
      <c r="D142" s="69" t="s">
        <v>167</v>
      </c>
      <c r="E142" s="69" t="s">
        <v>266</v>
      </c>
      <c r="F142" s="70" t="s">
        <v>151</v>
      </c>
      <c r="G142" s="7"/>
      <c r="H142" s="7"/>
      <c r="I142" s="262">
        <f>I143</f>
        <v>5</v>
      </c>
      <c r="J142" s="262">
        <f>J143</f>
        <v>5</v>
      </c>
    </row>
    <row r="143" spans="1:10" ht="18.75" customHeight="1">
      <c r="A143" s="48" t="s">
        <v>245</v>
      </c>
      <c r="B143" s="27" t="s">
        <v>181</v>
      </c>
      <c r="C143" s="75" t="s">
        <v>215</v>
      </c>
      <c r="D143" s="69" t="s">
        <v>167</v>
      </c>
      <c r="E143" s="69" t="s">
        <v>266</v>
      </c>
      <c r="F143" s="69" t="s">
        <v>151</v>
      </c>
      <c r="G143" s="10"/>
      <c r="H143" s="10" t="s">
        <v>223</v>
      </c>
      <c r="I143" s="262">
        <f>I144</f>
        <v>5</v>
      </c>
      <c r="J143" s="262">
        <f>J144</f>
        <v>5</v>
      </c>
    </row>
    <row r="144" spans="1:10" ht="27.75" customHeight="1">
      <c r="A144" s="45" t="s">
        <v>8</v>
      </c>
      <c r="B144" s="27" t="s">
        <v>181</v>
      </c>
      <c r="C144" s="75" t="s">
        <v>215</v>
      </c>
      <c r="D144" s="69" t="s">
        <v>167</v>
      </c>
      <c r="E144" s="69" t="s">
        <v>266</v>
      </c>
      <c r="F144" s="70" t="s">
        <v>152</v>
      </c>
      <c r="G144" s="10"/>
      <c r="H144" s="10"/>
      <c r="I144" s="262">
        <v>5</v>
      </c>
      <c r="J144" s="262">
        <v>5</v>
      </c>
    </row>
    <row r="145" spans="1:10" ht="12.75">
      <c r="A145" s="68"/>
      <c r="B145" s="13"/>
      <c r="C145" s="69"/>
      <c r="D145" s="69"/>
      <c r="E145" s="69"/>
      <c r="F145" s="69"/>
      <c r="G145" s="9"/>
      <c r="H145" s="9"/>
      <c r="I145" s="222"/>
      <c r="J145" s="222"/>
    </row>
    <row r="146" spans="1:10" ht="12.75">
      <c r="A146" s="46" t="s">
        <v>11</v>
      </c>
      <c r="B146" s="13"/>
      <c r="C146" s="7"/>
      <c r="D146" s="7"/>
      <c r="E146" s="7"/>
      <c r="F146" s="7"/>
      <c r="G146" s="7"/>
      <c r="H146" s="7"/>
      <c r="I146" s="240">
        <f>I10+I65+I79+I88+I117+I129+I138</f>
        <v>1121.8999999999999</v>
      </c>
      <c r="J146" s="240">
        <f>J10+J65+J79+J88+J117+J129+J138</f>
        <v>1134.6</v>
      </c>
    </row>
  </sheetData>
  <sheetProtection/>
  <mergeCells count="5">
    <mergeCell ref="A6:H6"/>
    <mergeCell ref="A1:H1"/>
    <mergeCell ref="A2:H2"/>
    <mergeCell ref="A3:H3"/>
    <mergeCell ref="D4:H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8.875" style="2" customWidth="1"/>
    <col min="2" max="2" width="6.375" style="5" customWidth="1"/>
    <col min="3" max="3" width="8.125" style="5" customWidth="1"/>
    <col min="4" max="4" width="9.125" style="5" customWidth="1"/>
    <col min="5" max="5" width="11.75390625" style="5" customWidth="1"/>
    <col min="6" max="6" width="5.875" style="5" customWidth="1"/>
    <col min="7" max="7" width="4.375" style="5" customWidth="1"/>
    <col min="8" max="8" width="5.625" style="2" customWidth="1"/>
    <col min="9" max="9" width="10.00390625" style="0" bestFit="1" customWidth="1"/>
  </cols>
  <sheetData>
    <row r="1" spans="1:8" ht="12.75">
      <c r="A1" s="298" t="s">
        <v>329</v>
      </c>
      <c r="B1" s="298"/>
      <c r="C1" s="298"/>
      <c r="D1" s="298"/>
      <c r="E1" s="298"/>
      <c r="F1" s="298"/>
      <c r="G1" s="298"/>
      <c r="H1" s="298"/>
    </row>
    <row r="2" spans="1:8" ht="12.75">
      <c r="A2" s="298" t="s">
        <v>190</v>
      </c>
      <c r="B2" s="298"/>
      <c r="C2" s="298"/>
      <c r="D2" s="298"/>
      <c r="E2" s="298"/>
      <c r="F2" s="298"/>
      <c r="G2" s="298"/>
      <c r="H2" s="298"/>
    </row>
    <row r="3" spans="1:8" ht="12.75">
      <c r="A3" s="298" t="s">
        <v>12</v>
      </c>
      <c r="B3" s="298"/>
      <c r="C3" s="298"/>
      <c r="D3" s="298"/>
      <c r="E3" s="298"/>
      <c r="F3" s="298"/>
      <c r="G3" s="298"/>
      <c r="H3" s="298"/>
    </row>
    <row r="4" spans="4:8" ht="12.75">
      <c r="D4" s="296" t="s">
        <v>326</v>
      </c>
      <c r="E4" s="296"/>
      <c r="F4" s="296"/>
      <c r="G4" s="296"/>
      <c r="H4" s="296"/>
    </row>
    <row r="5" spans="5:7" ht="12.75">
      <c r="E5" s="2"/>
      <c r="F5" s="2"/>
      <c r="G5" s="2"/>
    </row>
    <row r="6" spans="1:8" ht="14.25">
      <c r="A6" s="286" t="s">
        <v>309</v>
      </c>
      <c r="B6" s="286"/>
      <c r="C6" s="286"/>
      <c r="D6" s="286"/>
      <c r="E6" s="286"/>
      <c r="F6" s="286"/>
      <c r="G6" s="286"/>
      <c r="H6" s="286"/>
    </row>
    <row r="7" spans="1:8" ht="13.5" thickBot="1">
      <c r="A7" s="18" t="s">
        <v>61</v>
      </c>
      <c r="H7" s="2" t="s">
        <v>20</v>
      </c>
    </row>
    <row r="8" spans="1:9" ht="23.25" thickBot="1">
      <c r="A8" s="29" t="s">
        <v>21</v>
      </c>
      <c r="B8" s="187" t="s">
        <v>49</v>
      </c>
      <c r="C8" s="30" t="s">
        <v>22</v>
      </c>
      <c r="D8" s="30" t="s">
        <v>23</v>
      </c>
      <c r="E8" s="30" t="s">
        <v>62</v>
      </c>
      <c r="F8" s="30" t="s">
        <v>50</v>
      </c>
      <c r="G8" s="189" t="s">
        <v>147</v>
      </c>
      <c r="H8" s="189" t="s">
        <v>146</v>
      </c>
      <c r="I8" s="190" t="s">
        <v>183</v>
      </c>
    </row>
    <row r="9" spans="1:9" ht="12.75">
      <c r="A9" s="192" t="s">
        <v>267</v>
      </c>
      <c r="B9" s="188" t="s">
        <v>181</v>
      </c>
      <c r="C9" s="186"/>
      <c r="D9" s="186"/>
      <c r="E9" s="186"/>
      <c r="F9" s="186"/>
      <c r="G9" s="9"/>
      <c r="H9" s="9"/>
      <c r="I9" s="191"/>
    </row>
    <row r="10" spans="1:9" ht="12.75">
      <c r="A10" s="46" t="s">
        <v>24</v>
      </c>
      <c r="B10" s="27" t="s">
        <v>181</v>
      </c>
      <c r="C10" s="6" t="s">
        <v>206</v>
      </c>
      <c r="D10" s="7"/>
      <c r="E10" s="7"/>
      <c r="F10" s="7"/>
      <c r="G10" s="28"/>
      <c r="H10" s="28"/>
      <c r="I10" s="204">
        <f>I11+I12</f>
        <v>655.46</v>
      </c>
    </row>
    <row r="11" spans="1:9" ht="12.75">
      <c r="A11" s="46" t="s">
        <v>219</v>
      </c>
      <c r="B11" s="27" t="s">
        <v>181</v>
      </c>
      <c r="C11" s="52" t="s">
        <v>80</v>
      </c>
      <c r="D11" s="7"/>
      <c r="E11" s="7"/>
      <c r="F11" s="7"/>
      <c r="G11" s="28"/>
      <c r="H11" s="28"/>
      <c r="I11" s="204">
        <f>I19+I28+I35</f>
        <v>307.20000000000005</v>
      </c>
    </row>
    <row r="12" spans="1:9" ht="12.75">
      <c r="A12" s="46" t="s">
        <v>245</v>
      </c>
      <c r="B12" s="27" t="s">
        <v>181</v>
      </c>
      <c r="C12" s="52" t="s">
        <v>223</v>
      </c>
      <c r="D12" s="7"/>
      <c r="E12" s="7"/>
      <c r="F12" s="7"/>
      <c r="G12" s="28"/>
      <c r="H12" s="28"/>
      <c r="I12" s="204">
        <f>I18+I27+I44+I56+I57+I34</f>
        <v>348.26</v>
      </c>
    </row>
    <row r="13" spans="1:9" ht="28.5" customHeight="1">
      <c r="A13" s="61" t="s">
        <v>274</v>
      </c>
      <c r="B13" s="27" t="s">
        <v>181</v>
      </c>
      <c r="C13" s="55" t="s">
        <v>206</v>
      </c>
      <c r="D13" s="14" t="s">
        <v>142</v>
      </c>
      <c r="E13" s="7"/>
      <c r="F13" s="7"/>
      <c r="G13" s="28"/>
      <c r="H13" s="28"/>
      <c r="I13" s="204">
        <f>I14</f>
        <v>174.5</v>
      </c>
    </row>
    <row r="14" spans="1:9" ht="12.75">
      <c r="A14" s="45" t="s">
        <v>222</v>
      </c>
      <c r="B14" s="27" t="s">
        <v>181</v>
      </c>
      <c r="C14" s="55" t="s">
        <v>206</v>
      </c>
      <c r="D14" s="14" t="s">
        <v>142</v>
      </c>
      <c r="E14" s="10" t="s">
        <v>221</v>
      </c>
      <c r="F14" s="7"/>
      <c r="G14" s="28"/>
      <c r="H14" s="28"/>
      <c r="I14" s="204">
        <f>I15</f>
        <v>174.5</v>
      </c>
    </row>
    <row r="15" spans="1:9" ht="12.75">
      <c r="A15" s="43" t="s">
        <v>111</v>
      </c>
      <c r="B15" s="27" t="s">
        <v>181</v>
      </c>
      <c r="C15" s="55" t="s">
        <v>206</v>
      </c>
      <c r="D15" s="14" t="s">
        <v>142</v>
      </c>
      <c r="E15" s="12" t="s">
        <v>224</v>
      </c>
      <c r="F15" s="12"/>
      <c r="G15" s="12"/>
      <c r="H15" s="12"/>
      <c r="I15" s="211">
        <f>I16</f>
        <v>174.5</v>
      </c>
    </row>
    <row r="16" spans="1:9" ht="45">
      <c r="A16" s="63" t="s">
        <v>143</v>
      </c>
      <c r="B16" s="27" t="s">
        <v>181</v>
      </c>
      <c r="C16" s="55" t="s">
        <v>206</v>
      </c>
      <c r="D16" s="14" t="s">
        <v>142</v>
      </c>
      <c r="E16" s="12" t="s">
        <v>224</v>
      </c>
      <c r="F16" s="10" t="s">
        <v>141</v>
      </c>
      <c r="G16" s="10"/>
      <c r="H16" s="10"/>
      <c r="I16" s="213">
        <f>I17</f>
        <v>174.5</v>
      </c>
    </row>
    <row r="17" spans="1:9" ht="22.5">
      <c r="A17" s="63" t="s">
        <v>144</v>
      </c>
      <c r="B17" s="27" t="s">
        <v>181</v>
      </c>
      <c r="C17" s="55" t="s">
        <v>206</v>
      </c>
      <c r="D17" s="14" t="s">
        <v>142</v>
      </c>
      <c r="E17" s="12" t="s">
        <v>224</v>
      </c>
      <c r="F17" s="10" t="s">
        <v>95</v>
      </c>
      <c r="G17" s="10"/>
      <c r="H17" s="10"/>
      <c r="I17" s="213">
        <f>I18+I19</f>
        <v>174.5</v>
      </c>
    </row>
    <row r="18" spans="1:9" ht="12.75">
      <c r="A18" s="48" t="s">
        <v>245</v>
      </c>
      <c r="B18" s="27" t="s">
        <v>181</v>
      </c>
      <c r="C18" s="55" t="s">
        <v>206</v>
      </c>
      <c r="D18" s="14" t="s">
        <v>142</v>
      </c>
      <c r="E18" s="12" t="s">
        <v>224</v>
      </c>
      <c r="F18" s="10" t="s">
        <v>95</v>
      </c>
      <c r="G18" s="10"/>
      <c r="H18" s="10" t="s">
        <v>223</v>
      </c>
      <c r="I18" s="213">
        <v>20.4</v>
      </c>
    </row>
    <row r="19" spans="1:9" ht="12.75">
      <c r="A19" s="48" t="s">
        <v>219</v>
      </c>
      <c r="B19" s="27" t="s">
        <v>181</v>
      </c>
      <c r="C19" s="55" t="s">
        <v>206</v>
      </c>
      <c r="D19" s="14" t="s">
        <v>142</v>
      </c>
      <c r="E19" s="12" t="s">
        <v>224</v>
      </c>
      <c r="F19" s="10" t="s">
        <v>95</v>
      </c>
      <c r="G19" s="10"/>
      <c r="H19" s="10" t="s">
        <v>80</v>
      </c>
      <c r="I19" s="213">
        <f>141.1+13</f>
        <v>154.1</v>
      </c>
    </row>
    <row r="20" spans="1:9" ht="12.75">
      <c r="A20" s="2" t="s">
        <v>233</v>
      </c>
      <c r="B20" s="27" t="s">
        <v>181</v>
      </c>
      <c r="C20" s="55" t="s">
        <v>206</v>
      </c>
      <c r="D20" s="14" t="s">
        <v>142</v>
      </c>
      <c r="E20" s="12" t="s">
        <v>224</v>
      </c>
      <c r="F20" s="10" t="s">
        <v>145</v>
      </c>
      <c r="G20" s="10"/>
      <c r="H20" s="10"/>
      <c r="I20" s="213">
        <v>134</v>
      </c>
    </row>
    <row r="21" spans="1:9" ht="33.75">
      <c r="A21" s="48" t="s">
        <v>231</v>
      </c>
      <c r="B21" s="27" t="s">
        <v>181</v>
      </c>
      <c r="C21" s="55" t="s">
        <v>206</v>
      </c>
      <c r="D21" s="14" t="s">
        <v>142</v>
      </c>
      <c r="E21" s="12" t="s">
        <v>224</v>
      </c>
      <c r="F21" s="10" t="s">
        <v>232</v>
      </c>
      <c r="G21" s="10"/>
      <c r="H21" s="10"/>
      <c r="I21" s="213">
        <v>40.5</v>
      </c>
    </row>
    <row r="22" spans="1:9" ht="35.25" customHeight="1">
      <c r="A22" s="62" t="s">
        <v>225</v>
      </c>
      <c r="B22" s="27" t="s">
        <v>182</v>
      </c>
      <c r="C22" s="51" t="s">
        <v>206</v>
      </c>
      <c r="D22" s="9" t="s">
        <v>148</v>
      </c>
      <c r="E22" s="10"/>
      <c r="F22" s="10"/>
      <c r="G22" s="10"/>
      <c r="H22" s="10"/>
      <c r="I22" s="211">
        <f>I23</f>
        <v>474.96000000000004</v>
      </c>
    </row>
    <row r="23" spans="1:9" ht="14.25" customHeight="1">
      <c r="A23" s="45" t="s">
        <v>222</v>
      </c>
      <c r="B23" s="27" t="s">
        <v>181</v>
      </c>
      <c r="C23" s="51" t="s">
        <v>206</v>
      </c>
      <c r="D23" s="9" t="s">
        <v>148</v>
      </c>
      <c r="E23" s="10" t="s">
        <v>221</v>
      </c>
      <c r="F23" s="10"/>
      <c r="G23" s="10"/>
      <c r="H23" s="10"/>
      <c r="I23" s="211">
        <f>I24</f>
        <v>474.96000000000004</v>
      </c>
    </row>
    <row r="24" spans="1:9" ht="16.5" customHeight="1">
      <c r="A24" s="43" t="s">
        <v>51</v>
      </c>
      <c r="B24" s="27" t="s">
        <v>181</v>
      </c>
      <c r="C24" s="51" t="s">
        <v>206</v>
      </c>
      <c r="D24" s="9" t="s">
        <v>148</v>
      </c>
      <c r="E24" s="9" t="s">
        <v>226</v>
      </c>
      <c r="F24" s="12"/>
      <c r="G24" s="12"/>
      <c r="H24" s="12"/>
      <c r="I24" s="211">
        <f>I25+I32+I38</f>
        <v>474.96000000000004</v>
      </c>
    </row>
    <row r="25" spans="1:9" ht="45">
      <c r="A25" s="63" t="s">
        <v>143</v>
      </c>
      <c r="B25" s="27" t="s">
        <v>181</v>
      </c>
      <c r="C25" s="51" t="s">
        <v>206</v>
      </c>
      <c r="D25" s="9" t="s">
        <v>148</v>
      </c>
      <c r="E25" s="9" t="s">
        <v>226</v>
      </c>
      <c r="F25" s="10" t="s">
        <v>141</v>
      </c>
      <c r="G25" s="12"/>
      <c r="H25" s="12"/>
      <c r="I25" s="211">
        <f>I26</f>
        <v>154</v>
      </c>
    </row>
    <row r="26" spans="1:9" ht="22.5">
      <c r="A26" s="63" t="s">
        <v>144</v>
      </c>
      <c r="B26" s="27" t="s">
        <v>181</v>
      </c>
      <c r="C26" s="51" t="s">
        <v>206</v>
      </c>
      <c r="D26" s="9" t="s">
        <v>148</v>
      </c>
      <c r="E26" s="9" t="s">
        <v>226</v>
      </c>
      <c r="F26" s="10" t="s">
        <v>95</v>
      </c>
      <c r="G26" s="12"/>
      <c r="H26" s="12"/>
      <c r="I26" s="211">
        <f>I27+I28</f>
        <v>154</v>
      </c>
    </row>
    <row r="27" spans="1:9" ht="12.75">
      <c r="A27" s="48" t="s">
        <v>245</v>
      </c>
      <c r="B27" s="27" t="s">
        <v>181</v>
      </c>
      <c r="C27" s="51" t="s">
        <v>206</v>
      </c>
      <c r="D27" s="9" t="s">
        <v>148</v>
      </c>
      <c r="E27" s="9" t="s">
        <v>226</v>
      </c>
      <c r="F27" s="10" t="s">
        <v>95</v>
      </c>
      <c r="G27" s="12"/>
      <c r="H27" s="12" t="s">
        <v>223</v>
      </c>
      <c r="I27" s="211">
        <v>20</v>
      </c>
    </row>
    <row r="28" spans="1:9" ht="12.75">
      <c r="A28" s="48" t="s">
        <v>219</v>
      </c>
      <c r="B28" s="27" t="s">
        <v>181</v>
      </c>
      <c r="C28" s="51" t="s">
        <v>206</v>
      </c>
      <c r="D28" s="9" t="s">
        <v>148</v>
      </c>
      <c r="E28" s="9" t="s">
        <v>226</v>
      </c>
      <c r="F28" s="10" t="s">
        <v>95</v>
      </c>
      <c r="G28" s="12"/>
      <c r="H28" s="12" t="s">
        <v>80</v>
      </c>
      <c r="I28" s="211">
        <v>134</v>
      </c>
    </row>
    <row r="29" spans="1:9" ht="12.75">
      <c r="A29" s="2" t="s">
        <v>233</v>
      </c>
      <c r="B29" s="27" t="s">
        <v>181</v>
      </c>
      <c r="C29" s="51" t="s">
        <v>206</v>
      </c>
      <c r="D29" s="9" t="s">
        <v>148</v>
      </c>
      <c r="E29" s="9" t="s">
        <v>226</v>
      </c>
      <c r="F29" s="10" t="s">
        <v>145</v>
      </c>
      <c r="G29" s="12"/>
      <c r="H29" s="12"/>
      <c r="I29" s="211">
        <v>118</v>
      </c>
    </row>
    <row r="30" spans="1:9" ht="33.75">
      <c r="A30" s="48" t="s">
        <v>231</v>
      </c>
      <c r="B30" s="27" t="s">
        <v>181</v>
      </c>
      <c r="C30" s="51" t="s">
        <v>206</v>
      </c>
      <c r="D30" s="9" t="s">
        <v>148</v>
      </c>
      <c r="E30" s="9" t="s">
        <v>226</v>
      </c>
      <c r="F30" s="10" t="s">
        <v>232</v>
      </c>
      <c r="G30" s="12"/>
      <c r="H30" s="12"/>
      <c r="I30" s="211">
        <v>36</v>
      </c>
    </row>
    <row r="31" spans="1:9" ht="22.5">
      <c r="A31" s="48" t="s">
        <v>227</v>
      </c>
      <c r="B31" s="27" t="s">
        <v>181</v>
      </c>
      <c r="C31" s="51" t="s">
        <v>206</v>
      </c>
      <c r="D31" s="9" t="s">
        <v>148</v>
      </c>
      <c r="E31" s="9" t="s">
        <v>226</v>
      </c>
      <c r="F31" s="10" t="s">
        <v>228</v>
      </c>
      <c r="G31" s="12"/>
      <c r="H31" s="12"/>
      <c r="I31" s="211">
        <f>I32</f>
        <v>320.96000000000004</v>
      </c>
    </row>
    <row r="32" spans="1:9" ht="22.5">
      <c r="A32" s="45" t="s">
        <v>7</v>
      </c>
      <c r="B32" s="27" t="s">
        <v>181</v>
      </c>
      <c r="C32" s="51" t="s">
        <v>206</v>
      </c>
      <c r="D32" s="9" t="s">
        <v>148</v>
      </c>
      <c r="E32" s="9" t="s">
        <v>226</v>
      </c>
      <c r="F32" s="12" t="s">
        <v>151</v>
      </c>
      <c r="G32" s="12"/>
      <c r="H32" s="12"/>
      <c r="I32" s="211">
        <f>I33</f>
        <v>320.96000000000004</v>
      </c>
    </row>
    <row r="33" spans="1:9" ht="22.5">
      <c r="A33" s="45" t="s">
        <v>5</v>
      </c>
      <c r="B33" s="27" t="s">
        <v>181</v>
      </c>
      <c r="C33" s="51" t="s">
        <v>206</v>
      </c>
      <c r="D33" s="9" t="s">
        <v>148</v>
      </c>
      <c r="E33" s="9" t="s">
        <v>226</v>
      </c>
      <c r="F33" s="12" t="s">
        <v>152</v>
      </c>
      <c r="G33" s="12"/>
      <c r="H33" s="12"/>
      <c r="I33" s="211">
        <f>I34+I35</f>
        <v>320.96000000000004</v>
      </c>
    </row>
    <row r="34" spans="1:9" ht="12.75">
      <c r="A34" s="48" t="s">
        <v>245</v>
      </c>
      <c r="B34" s="27" t="s">
        <v>181</v>
      </c>
      <c r="C34" s="51" t="s">
        <v>206</v>
      </c>
      <c r="D34" s="9" t="s">
        <v>148</v>
      </c>
      <c r="E34" s="9" t="s">
        <v>226</v>
      </c>
      <c r="F34" s="12" t="s">
        <v>151</v>
      </c>
      <c r="G34" s="12"/>
      <c r="H34" s="12" t="s">
        <v>223</v>
      </c>
      <c r="I34" s="211">
        <v>301.86</v>
      </c>
    </row>
    <row r="35" spans="1:9" ht="12.75">
      <c r="A35" s="48" t="s">
        <v>219</v>
      </c>
      <c r="B35" s="27" t="s">
        <v>181</v>
      </c>
      <c r="C35" s="51" t="s">
        <v>206</v>
      </c>
      <c r="D35" s="9" t="s">
        <v>148</v>
      </c>
      <c r="E35" s="9" t="s">
        <v>226</v>
      </c>
      <c r="F35" s="12" t="s">
        <v>151</v>
      </c>
      <c r="G35" s="12"/>
      <c r="H35" s="12" t="s">
        <v>80</v>
      </c>
      <c r="I35" s="211">
        <v>19.1</v>
      </c>
    </row>
    <row r="36" spans="1:9" ht="12.75">
      <c r="A36" s="48" t="s">
        <v>229</v>
      </c>
      <c r="B36" s="27" t="s">
        <v>181</v>
      </c>
      <c r="C36" s="51" t="s">
        <v>206</v>
      </c>
      <c r="D36" s="9" t="s">
        <v>148</v>
      </c>
      <c r="E36" s="9" t="s">
        <v>226</v>
      </c>
      <c r="F36" s="12" t="s">
        <v>230</v>
      </c>
      <c r="G36" s="12"/>
      <c r="H36" s="12"/>
      <c r="I36" s="211"/>
    </row>
    <row r="37" spans="1:9" ht="12.75">
      <c r="A37" s="45" t="s">
        <v>149</v>
      </c>
      <c r="B37" s="27" t="s">
        <v>181</v>
      </c>
      <c r="C37" s="51" t="s">
        <v>206</v>
      </c>
      <c r="D37" s="9" t="s">
        <v>148</v>
      </c>
      <c r="E37" s="9" t="s">
        <v>226</v>
      </c>
      <c r="F37" s="12" t="s">
        <v>153</v>
      </c>
      <c r="G37" s="12"/>
      <c r="H37" s="12"/>
      <c r="I37" s="211"/>
    </row>
    <row r="38" spans="1:9" ht="12.75">
      <c r="A38" s="45" t="s">
        <v>150</v>
      </c>
      <c r="B38" s="27" t="s">
        <v>181</v>
      </c>
      <c r="C38" s="51" t="s">
        <v>206</v>
      </c>
      <c r="D38" s="9" t="s">
        <v>148</v>
      </c>
      <c r="E38" s="9" t="s">
        <v>226</v>
      </c>
      <c r="F38" s="12" t="s">
        <v>154</v>
      </c>
      <c r="G38" s="12"/>
      <c r="H38" s="12"/>
      <c r="I38" s="211"/>
    </row>
    <row r="39" spans="1:9" ht="12.75">
      <c r="A39" s="48" t="s">
        <v>220</v>
      </c>
      <c r="B39" s="27" t="s">
        <v>181</v>
      </c>
      <c r="C39" s="51" t="s">
        <v>206</v>
      </c>
      <c r="D39" s="9" t="s">
        <v>148</v>
      </c>
      <c r="E39" s="9" t="s">
        <v>226</v>
      </c>
      <c r="F39" s="12" t="s">
        <v>154</v>
      </c>
      <c r="G39" s="12"/>
      <c r="H39" s="12" t="s">
        <v>223</v>
      </c>
      <c r="I39" s="211"/>
    </row>
    <row r="40" spans="1:9" ht="12.75">
      <c r="A40" s="64" t="s">
        <v>27</v>
      </c>
      <c r="B40" s="27" t="s">
        <v>181</v>
      </c>
      <c r="C40" s="51" t="s">
        <v>206</v>
      </c>
      <c r="D40" s="12" t="s">
        <v>158</v>
      </c>
      <c r="E40" s="10"/>
      <c r="F40" s="10"/>
      <c r="G40" s="10"/>
      <c r="H40" s="10"/>
      <c r="I40" s="222">
        <f>I41</f>
        <v>5</v>
      </c>
    </row>
    <row r="41" spans="1:9" ht="12.75">
      <c r="A41" s="45" t="s">
        <v>222</v>
      </c>
      <c r="B41" s="27" t="s">
        <v>181</v>
      </c>
      <c r="C41" s="51" t="s">
        <v>206</v>
      </c>
      <c r="D41" s="12" t="s">
        <v>158</v>
      </c>
      <c r="E41" s="9" t="s">
        <v>235</v>
      </c>
      <c r="F41" s="10"/>
      <c r="G41" s="10"/>
      <c r="H41" s="10"/>
      <c r="I41" s="222">
        <f>I42</f>
        <v>5</v>
      </c>
    </row>
    <row r="42" spans="1:9" ht="22.5">
      <c r="A42" s="49" t="s">
        <v>159</v>
      </c>
      <c r="B42" s="27" t="s">
        <v>181</v>
      </c>
      <c r="C42" s="51" t="s">
        <v>206</v>
      </c>
      <c r="D42" s="12" t="s">
        <v>158</v>
      </c>
      <c r="E42" s="9" t="s">
        <v>235</v>
      </c>
      <c r="F42" s="11"/>
      <c r="G42" s="11"/>
      <c r="H42" s="11"/>
      <c r="I42" s="222">
        <f>I43</f>
        <v>5</v>
      </c>
    </row>
    <row r="43" spans="1:9" ht="12.75">
      <c r="A43" s="48" t="s">
        <v>160</v>
      </c>
      <c r="B43" s="27" t="s">
        <v>181</v>
      </c>
      <c r="C43" s="51" t="s">
        <v>206</v>
      </c>
      <c r="D43" s="12" t="s">
        <v>158</v>
      </c>
      <c r="E43" s="9" t="s">
        <v>235</v>
      </c>
      <c r="F43" s="10" t="s">
        <v>234</v>
      </c>
      <c r="G43" s="10"/>
      <c r="H43" s="10"/>
      <c r="I43" s="222">
        <f>I44</f>
        <v>5</v>
      </c>
    </row>
    <row r="44" spans="1:9" ht="12.75">
      <c r="A44" s="48" t="s">
        <v>245</v>
      </c>
      <c r="B44" s="27" t="s">
        <v>181</v>
      </c>
      <c r="C44" s="51" t="s">
        <v>206</v>
      </c>
      <c r="D44" s="12" t="s">
        <v>158</v>
      </c>
      <c r="E44" s="9" t="s">
        <v>235</v>
      </c>
      <c r="F44" s="10" t="s">
        <v>234</v>
      </c>
      <c r="G44" s="10"/>
      <c r="H44" s="10" t="s">
        <v>223</v>
      </c>
      <c r="I44" s="222">
        <v>5</v>
      </c>
    </row>
    <row r="45" spans="1:9" ht="45">
      <c r="A45" s="54" t="s">
        <v>0</v>
      </c>
      <c r="B45" s="27" t="s">
        <v>181</v>
      </c>
      <c r="C45" s="51" t="s">
        <v>206</v>
      </c>
      <c r="D45" s="12" t="s">
        <v>158</v>
      </c>
      <c r="E45" s="9" t="s">
        <v>237</v>
      </c>
      <c r="F45" s="11"/>
      <c r="G45" s="11"/>
      <c r="H45" s="11"/>
      <c r="I45" s="213">
        <f>I46</f>
        <v>0</v>
      </c>
    </row>
    <row r="46" spans="1:9" ht="22.5">
      <c r="A46" s="48" t="s">
        <v>227</v>
      </c>
      <c r="B46" s="27" t="s">
        <v>181</v>
      </c>
      <c r="C46" s="51" t="s">
        <v>206</v>
      </c>
      <c r="D46" s="12" t="s">
        <v>158</v>
      </c>
      <c r="E46" s="9" t="s">
        <v>237</v>
      </c>
      <c r="F46" s="11" t="s">
        <v>228</v>
      </c>
      <c r="G46" s="11"/>
      <c r="H46" s="11"/>
      <c r="I46" s="213">
        <f>I47</f>
        <v>0</v>
      </c>
    </row>
    <row r="47" spans="1:9" ht="22.5">
      <c r="A47" s="45" t="s">
        <v>3</v>
      </c>
      <c r="B47" s="27" t="s">
        <v>181</v>
      </c>
      <c r="C47" s="51" t="s">
        <v>206</v>
      </c>
      <c r="D47" s="12" t="s">
        <v>158</v>
      </c>
      <c r="E47" s="9" t="s">
        <v>237</v>
      </c>
      <c r="F47" s="12" t="s">
        <v>151</v>
      </c>
      <c r="G47" s="11"/>
      <c r="H47" s="11"/>
      <c r="I47" s="213">
        <f>I48</f>
        <v>0</v>
      </c>
    </row>
    <row r="48" spans="1:9" ht="22.5">
      <c r="A48" s="45" t="s">
        <v>4</v>
      </c>
      <c r="B48" s="27" t="s">
        <v>181</v>
      </c>
      <c r="C48" s="53" t="s">
        <v>206</v>
      </c>
      <c r="D48" s="12" t="s">
        <v>158</v>
      </c>
      <c r="E48" s="9" t="s">
        <v>237</v>
      </c>
      <c r="F48" s="12" t="s">
        <v>152</v>
      </c>
      <c r="G48" s="11"/>
      <c r="H48" s="11"/>
      <c r="I48" s="213"/>
    </row>
    <row r="49" spans="1:9" ht="12.75">
      <c r="A49" s="48" t="s">
        <v>245</v>
      </c>
      <c r="B49" s="27" t="s">
        <v>181</v>
      </c>
      <c r="C49" s="53" t="s">
        <v>206</v>
      </c>
      <c r="D49" s="12" t="s">
        <v>158</v>
      </c>
      <c r="E49" s="9" t="s">
        <v>237</v>
      </c>
      <c r="F49" s="12" t="s">
        <v>152</v>
      </c>
      <c r="G49" s="11"/>
      <c r="H49" s="11" t="s">
        <v>223</v>
      </c>
      <c r="I49" s="213"/>
    </row>
    <row r="50" spans="1:9" ht="12.75">
      <c r="A50" s="62" t="s">
        <v>26</v>
      </c>
      <c r="B50" s="27" t="s">
        <v>181</v>
      </c>
      <c r="C50" s="51" t="s">
        <v>206</v>
      </c>
      <c r="D50" s="12" t="s">
        <v>155</v>
      </c>
      <c r="E50" s="9"/>
      <c r="F50" s="12"/>
      <c r="G50" s="11"/>
      <c r="H50" s="11"/>
      <c r="I50" s="213">
        <f aca="true" t="shared" si="0" ref="I50:I55">I51</f>
        <v>0</v>
      </c>
    </row>
    <row r="51" spans="1:9" ht="12.75">
      <c r="A51" s="45" t="s">
        <v>222</v>
      </c>
      <c r="B51" s="27" t="s">
        <v>181</v>
      </c>
      <c r="C51" s="51" t="s">
        <v>206</v>
      </c>
      <c r="D51" s="12" t="s">
        <v>155</v>
      </c>
      <c r="E51" s="9" t="s">
        <v>221</v>
      </c>
      <c r="F51" s="12"/>
      <c r="G51" s="11"/>
      <c r="H51" s="11"/>
      <c r="I51" s="213">
        <f t="shared" si="0"/>
        <v>0</v>
      </c>
    </row>
    <row r="52" spans="1:9" ht="22.5">
      <c r="A52" s="48" t="s">
        <v>156</v>
      </c>
      <c r="B52" s="27" t="s">
        <v>181</v>
      </c>
      <c r="C52" s="51" t="s">
        <v>206</v>
      </c>
      <c r="D52" s="12" t="s">
        <v>155</v>
      </c>
      <c r="E52" s="9" t="s">
        <v>236</v>
      </c>
      <c r="F52" s="12"/>
      <c r="G52" s="11"/>
      <c r="H52" s="11"/>
      <c r="I52" s="213">
        <f t="shared" si="0"/>
        <v>0</v>
      </c>
    </row>
    <row r="53" spans="1:9" ht="22.5">
      <c r="A53" s="48" t="s">
        <v>227</v>
      </c>
      <c r="B53" s="27" t="s">
        <v>181</v>
      </c>
      <c r="C53" s="51" t="s">
        <v>206</v>
      </c>
      <c r="D53" s="12" t="s">
        <v>155</v>
      </c>
      <c r="E53" s="9" t="s">
        <v>236</v>
      </c>
      <c r="F53" s="12" t="s">
        <v>228</v>
      </c>
      <c r="G53" s="11"/>
      <c r="H53" s="11"/>
      <c r="I53" s="213">
        <f t="shared" si="0"/>
        <v>0</v>
      </c>
    </row>
    <row r="54" spans="1:9" ht="22.5">
      <c r="A54" s="48" t="s">
        <v>3</v>
      </c>
      <c r="B54" s="27" t="s">
        <v>181</v>
      </c>
      <c r="C54" s="51" t="s">
        <v>206</v>
      </c>
      <c r="D54" s="12" t="s">
        <v>155</v>
      </c>
      <c r="E54" s="9" t="s">
        <v>236</v>
      </c>
      <c r="F54" s="12" t="s">
        <v>151</v>
      </c>
      <c r="G54" s="11"/>
      <c r="H54" s="11"/>
      <c r="I54" s="213">
        <f t="shared" si="0"/>
        <v>0</v>
      </c>
    </row>
    <row r="55" spans="1:9" ht="22.5">
      <c r="A55" s="48" t="s">
        <v>5</v>
      </c>
      <c r="B55" s="27" t="s">
        <v>181</v>
      </c>
      <c r="C55" s="51" t="s">
        <v>206</v>
      </c>
      <c r="D55" s="12" t="s">
        <v>155</v>
      </c>
      <c r="E55" s="9" t="s">
        <v>236</v>
      </c>
      <c r="F55" s="12" t="s">
        <v>152</v>
      </c>
      <c r="G55" s="11"/>
      <c r="H55" s="11"/>
      <c r="I55" s="213">
        <f t="shared" si="0"/>
        <v>0</v>
      </c>
    </row>
    <row r="56" spans="1:9" ht="12.75">
      <c r="A56" s="48" t="s">
        <v>245</v>
      </c>
      <c r="B56" s="27" t="s">
        <v>181</v>
      </c>
      <c r="C56" s="51" t="s">
        <v>206</v>
      </c>
      <c r="D56" s="12" t="s">
        <v>155</v>
      </c>
      <c r="E56" s="9" t="s">
        <v>236</v>
      </c>
      <c r="F56" s="12" t="s">
        <v>152</v>
      </c>
      <c r="G56" s="11"/>
      <c r="H56" s="11" t="s">
        <v>223</v>
      </c>
      <c r="I56" s="213"/>
    </row>
    <row r="57" spans="1:9" ht="12.75">
      <c r="A57" s="65" t="s">
        <v>28</v>
      </c>
      <c r="B57" s="27" t="s">
        <v>181</v>
      </c>
      <c r="C57" s="66" t="s">
        <v>206</v>
      </c>
      <c r="D57" s="66" t="s">
        <v>161</v>
      </c>
      <c r="E57" s="67"/>
      <c r="F57" s="67"/>
      <c r="G57" s="67"/>
      <c r="H57" s="11"/>
      <c r="I57" s="213">
        <f>I58</f>
        <v>1</v>
      </c>
    </row>
    <row r="58" spans="1:9" ht="12.75">
      <c r="A58" s="45" t="s">
        <v>222</v>
      </c>
      <c r="B58" s="27" t="s">
        <v>181</v>
      </c>
      <c r="C58" s="51" t="s">
        <v>206</v>
      </c>
      <c r="D58" s="69" t="s">
        <v>161</v>
      </c>
      <c r="E58" s="19" t="s">
        <v>268</v>
      </c>
      <c r="F58" s="19"/>
      <c r="G58" s="19"/>
      <c r="H58" s="11"/>
      <c r="I58" s="213">
        <f>I59</f>
        <v>1</v>
      </c>
    </row>
    <row r="59" spans="1:9" ht="22.5">
      <c r="A59" s="72" t="s">
        <v>123</v>
      </c>
      <c r="B59" s="27" t="s">
        <v>181</v>
      </c>
      <c r="C59" s="51" t="s">
        <v>206</v>
      </c>
      <c r="D59" s="69" t="s">
        <v>161</v>
      </c>
      <c r="E59" s="19" t="s">
        <v>268</v>
      </c>
      <c r="F59" s="70"/>
      <c r="G59" s="70"/>
      <c r="H59" s="11"/>
      <c r="I59" s="213">
        <f>I64</f>
        <v>1</v>
      </c>
    </row>
    <row r="60" spans="1:9" ht="22.5">
      <c r="A60" s="48" t="s">
        <v>227</v>
      </c>
      <c r="B60" s="27" t="s">
        <v>181</v>
      </c>
      <c r="C60" s="51" t="s">
        <v>206</v>
      </c>
      <c r="D60" s="69" t="s">
        <v>161</v>
      </c>
      <c r="E60" s="19" t="s">
        <v>268</v>
      </c>
      <c r="F60" s="70"/>
      <c r="G60" s="70"/>
      <c r="H60" s="11"/>
      <c r="I60" s="213">
        <f>I61</f>
        <v>0</v>
      </c>
    </row>
    <row r="61" spans="1:9" ht="22.5">
      <c r="A61" s="45" t="s">
        <v>3</v>
      </c>
      <c r="B61" s="27" t="s">
        <v>181</v>
      </c>
      <c r="C61" s="51" t="s">
        <v>206</v>
      </c>
      <c r="D61" s="69" t="s">
        <v>161</v>
      </c>
      <c r="E61" s="19" t="s">
        <v>268</v>
      </c>
      <c r="F61" s="70"/>
      <c r="G61" s="70"/>
      <c r="H61" s="11"/>
      <c r="I61" s="213">
        <f>I62</f>
        <v>0</v>
      </c>
    </row>
    <row r="62" spans="1:9" ht="12.75">
      <c r="A62" s="45" t="s">
        <v>245</v>
      </c>
      <c r="B62" s="27" t="s">
        <v>181</v>
      </c>
      <c r="C62" s="51" t="s">
        <v>206</v>
      </c>
      <c r="D62" s="69" t="s">
        <v>161</v>
      </c>
      <c r="E62" s="19" t="s">
        <v>268</v>
      </c>
      <c r="F62" s="69" t="s">
        <v>151</v>
      </c>
      <c r="G62" s="69"/>
      <c r="H62" s="11" t="s">
        <v>223</v>
      </c>
      <c r="I62" s="213"/>
    </row>
    <row r="63" spans="1:9" ht="22.5">
      <c r="A63" s="45" t="s">
        <v>4</v>
      </c>
      <c r="B63" s="119" t="s">
        <v>181</v>
      </c>
      <c r="C63" s="51" t="s">
        <v>206</v>
      </c>
      <c r="D63" s="69" t="s">
        <v>161</v>
      </c>
      <c r="E63" s="19" t="s">
        <v>268</v>
      </c>
      <c r="F63" s="69" t="s">
        <v>152</v>
      </c>
      <c r="G63" s="69"/>
      <c r="H63" s="11"/>
      <c r="I63" s="213"/>
    </row>
    <row r="64" spans="1:9" ht="12.75">
      <c r="A64" s="72" t="s">
        <v>150</v>
      </c>
      <c r="B64" s="27" t="s">
        <v>181</v>
      </c>
      <c r="C64" s="51" t="s">
        <v>206</v>
      </c>
      <c r="D64" s="69" t="s">
        <v>161</v>
      </c>
      <c r="E64" s="19" t="s">
        <v>268</v>
      </c>
      <c r="F64" s="69" t="s">
        <v>153</v>
      </c>
      <c r="G64" s="69"/>
      <c r="H64" s="11"/>
      <c r="I64" s="213">
        <v>1</v>
      </c>
    </row>
    <row r="65" spans="1:9" ht="12.75">
      <c r="A65" s="77" t="s">
        <v>104</v>
      </c>
      <c r="B65" s="27" t="s">
        <v>181</v>
      </c>
      <c r="C65" s="73" t="s">
        <v>207</v>
      </c>
      <c r="D65" s="73"/>
      <c r="E65" s="74"/>
      <c r="F65" s="57"/>
      <c r="G65" s="57"/>
      <c r="H65" s="57"/>
      <c r="I65" s="98">
        <f>I67</f>
        <v>46.400000000000006</v>
      </c>
    </row>
    <row r="66" spans="1:9" ht="12.75">
      <c r="A66" s="183" t="s">
        <v>239</v>
      </c>
      <c r="B66" s="27" t="s">
        <v>181</v>
      </c>
      <c r="C66" s="73" t="s">
        <v>78</v>
      </c>
      <c r="D66" s="73"/>
      <c r="E66" s="74"/>
      <c r="F66" s="57"/>
      <c r="G66" s="57"/>
      <c r="H66" s="57"/>
      <c r="I66" s="98">
        <f>I67</f>
        <v>46.400000000000006</v>
      </c>
    </row>
    <row r="67" spans="1:9" ht="12.75">
      <c r="A67" s="45" t="s">
        <v>122</v>
      </c>
      <c r="B67" s="27" t="s">
        <v>181</v>
      </c>
      <c r="C67" s="75" t="s">
        <v>207</v>
      </c>
      <c r="D67" s="75" t="s">
        <v>162</v>
      </c>
      <c r="E67" s="70"/>
      <c r="F67" s="70"/>
      <c r="G67" s="70"/>
      <c r="H67" s="70"/>
      <c r="I67" s="231">
        <f>I68</f>
        <v>46.400000000000006</v>
      </c>
    </row>
    <row r="68" spans="1:9" ht="12.75">
      <c r="A68" s="45" t="s">
        <v>222</v>
      </c>
      <c r="B68" s="27" t="s">
        <v>181</v>
      </c>
      <c r="C68" s="75" t="s">
        <v>207</v>
      </c>
      <c r="D68" s="76" t="s">
        <v>162</v>
      </c>
      <c r="E68" s="70" t="s">
        <v>221</v>
      </c>
      <c r="F68" s="70"/>
      <c r="G68" s="70"/>
      <c r="H68" s="70"/>
      <c r="I68" s="231">
        <f>I69</f>
        <v>46.400000000000006</v>
      </c>
    </row>
    <row r="69" spans="1:9" ht="22.5">
      <c r="A69" s="78" t="s">
        <v>112</v>
      </c>
      <c r="B69" s="27" t="s">
        <v>181</v>
      </c>
      <c r="C69" s="75" t="s">
        <v>207</v>
      </c>
      <c r="D69" s="76" t="s">
        <v>162</v>
      </c>
      <c r="E69" s="70" t="s">
        <v>238</v>
      </c>
      <c r="F69" s="70"/>
      <c r="G69" s="70"/>
      <c r="H69" s="70"/>
      <c r="I69" s="231">
        <f>I70+I75</f>
        <v>46.400000000000006</v>
      </c>
    </row>
    <row r="70" spans="1:9" ht="45">
      <c r="A70" s="63" t="s">
        <v>143</v>
      </c>
      <c r="B70" s="27" t="s">
        <v>181</v>
      </c>
      <c r="C70" s="75" t="s">
        <v>207</v>
      </c>
      <c r="D70" s="76" t="s">
        <v>162</v>
      </c>
      <c r="E70" s="70" t="s">
        <v>238</v>
      </c>
      <c r="F70" s="70" t="s">
        <v>141</v>
      </c>
      <c r="G70" s="70"/>
      <c r="H70" s="70"/>
      <c r="I70" s="231">
        <f>I71</f>
        <v>39.06</v>
      </c>
    </row>
    <row r="71" spans="1:9" ht="22.5">
      <c r="A71" s="63" t="s">
        <v>144</v>
      </c>
      <c r="B71" s="27" t="s">
        <v>181</v>
      </c>
      <c r="C71" s="75" t="s">
        <v>207</v>
      </c>
      <c r="D71" s="76" t="s">
        <v>162</v>
      </c>
      <c r="E71" s="70" t="s">
        <v>238</v>
      </c>
      <c r="F71" s="70" t="s">
        <v>95</v>
      </c>
      <c r="G71" s="70"/>
      <c r="H71" s="70"/>
      <c r="I71" s="231">
        <f>I72</f>
        <v>39.06</v>
      </c>
    </row>
    <row r="72" spans="1:9" ht="12.75">
      <c r="A72" s="181" t="s">
        <v>239</v>
      </c>
      <c r="B72" s="27" t="s">
        <v>181</v>
      </c>
      <c r="C72" s="75" t="s">
        <v>207</v>
      </c>
      <c r="D72" s="76"/>
      <c r="E72" s="70" t="s">
        <v>238</v>
      </c>
      <c r="F72" s="70" t="s">
        <v>95</v>
      </c>
      <c r="G72" s="70"/>
      <c r="H72" s="70" t="s">
        <v>78</v>
      </c>
      <c r="I72" s="231">
        <f>I73+I74</f>
        <v>39.06</v>
      </c>
    </row>
    <row r="73" spans="1:9" ht="12.75">
      <c r="A73" s="182" t="s">
        <v>233</v>
      </c>
      <c r="B73" s="27" t="s">
        <v>181</v>
      </c>
      <c r="C73" s="75" t="s">
        <v>207</v>
      </c>
      <c r="D73" s="76" t="s">
        <v>162</v>
      </c>
      <c r="E73" s="70" t="s">
        <v>238</v>
      </c>
      <c r="F73" s="70" t="s">
        <v>145</v>
      </c>
      <c r="G73" s="70"/>
      <c r="H73" s="70"/>
      <c r="I73" s="229" t="s">
        <v>316</v>
      </c>
    </row>
    <row r="74" spans="1:9" ht="33.75">
      <c r="A74" s="48" t="s">
        <v>241</v>
      </c>
      <c r="B74" s="27" t="s">
        <v>181</v>
      </c>
      <c r="C74" s="75" t="s">
        <v>207</v>
      </c>
      <c r="D74" s="76" t="s">
        <v>162</v>
      </c>
      <c r="E74" s="70" t="s">
        <v>238</v>
      </c>
      <c r="F74" s="70" t="s">
        <v>232</v>
      </c>
      <c r="G74" s="70"/>
      <c r="H74" s="70"/>
      <c r="I74" s="231">
        <v>9.06</v>
      </c>
    </row>
    <row r="75" spans="1:9" ht="22.5">
      <c r="A75" s="48" t="s">
        <v>227</v>
      </c>
      <c r="B75" s="27" t="s">
        <v>181</v>
      </c>
      <c r="C75" s="75" t="s">
        <v>207</v>
      </c>
      <c r="D75" s="76" t="s">
        <v>162</v>
      </c>
      <c r="E75" s="70" t="s">
        <v>238</v>
      </c>
      <c r="F75" s="70" t="s">
        <v>228</v>
      </c>
      <c r="G75" s="70"/>
      <c r="H75" s="70"/>
      <c r="I75" s="231">
        <f>I76</f>
        <v>7.34</v>
      </c>
    </row>
    <row r="76" spans="1:9" ht="22.5">
      <c r="A76" s="79" t="s">
        <v>9</v>
      </c>
      <c r="B76" s="27" t="s">
        <v>181</v>
      </c>
      <c r="C76" s="75" t="s">
        <v>207</v>
      </c>
      <c r="D76" s="76" t="s">
        <v>162</v>
      </c>
      <c r="E76" s="70" t="s">
        <v>238</v>
      </c>
      <c r="F76" s="70" t="s">
        <v>151</v>
      </c>
      <c r="G76" s="70"/>
      <c r="H76" s="70"/>
      <c r="I76" s="231">
        <f>I78</f>
        <v>7.34</v>
      </c>
    </row>
    <row r="77" spans="1:9" ht="12.75">
      <c r="A77" s="181" t="s">
        <v>239</v>
      </c>
      <c r="B77" s="27" t="s">
        <v>181</v>
      </c>
      <c r="C77" s="99" t="s">
        <v>207</v>
      </c>
      <c r="D77" s="76" t="s">
        <v>162</v>
      </c>
      <c r="E77" s="70" t="s">
        <v>238</v>
      </c>
      <c r="F77" s="70" t="s">
        <v>151</v>
      </c>
      <c r="G77" s="70"/>
      <c r="H77" s="70" t="s">
        <v>78</v>
      </c>
      <c r="I77" s="231">
        <f>I78</f>
        <v>7.34</v>
      </c>
    </row>
    <row r="78" spans="1:9" ht="22.5">
      <c r="A78" s="79" t="s">
        <v>6</v>
      </c>
      <c r="B78" s="27" t="s">
        <v>181</v>
      </c>
      <c r="C78" s="75" t="s">
        <v>207</v>
      </c>
      <c r="D78" s="76" t="s">
        <v>162</v>
      </c>
      <c r="E78" s="70" t="s">
        <v>238</v>
      </c>
      <c r="F78" s="70" t="s">
        <v>152</v>
      </c>
      <c r="G78" s="70"/>
      <c r="H78" s="70"/>
      <c r="I78" s="231">
        <v>7.34</v>
      </c>
    </row>
    <row r="79" spans="1:9" ht="12.75">
      <c r="A79" s="117" t="s">
        <v>29</v>
      </c>
      <c r="B79" s="27" t="s">
        <v>181</v>
      </c>
      <c r="C79" s="118" t="s">
        <v>208</v>
      </c>
      <c r="D79" s="76"/>
      <c r="E79" s="70"/>
      <c r="F79" s="70"/>
      <c r="G79" s="70"/>
      <c r="H79" s="70"/>
      <c r="I79" s="237">
        <f>I80</f>
        <v>0</v>
      </c>
    </row>
    <row r="80" spans="1:9" ht="12.75">
      <c r="A80" s="193" t="s">
        <v>58</v>
      </c>
      <c r="B80" s="27" t="s">
        <v>181</v>
      </c>
      <c r="C80" s="100" t="s">
        <v>208</v>
      </c>
      <c r="D80" s="76" t="s">
        <v>193</v>
      </c>
      <c r="E80" s="70"/>
      <c r="F80" s="70"/>
      <c r="G80" s="70"/>
      <c r="H80" s="70"/>
      <c r="I80" s="231">
        <f>I82</f>
        <v>0</v>
      </c>
    </row>
    <row r="81" spans="1:9" ht="12.75">
      <c r="A81" s="45" t="s">
        <v>222</v>
      </c>
      <c r="B81" s="27" t="s">
        <v>181</v>
      </c>
      <c r="C81" s="100" t="s">
        <v>208</v>
      </c>
      <c r="D81" s="76" t="s">
        <v>193</v>
      </c>
      <c r="E81" s="70" t="s">
        <v>221</v>
      </c>
      <c r="F81" s="70"/>
      <c r="G81" s="70"/>
      <c r="H81" s="70"/>
      <c r="I81" s="231"/>
    </row>
    <row r="82" spans="1:9" ht="12.75">
      <c r="A82" s="43" t="s">
        <v>51</v>
      </c>
      <c r="B82" s="27" t="s">
        <v>181</v>
      </c>
      <c r="C82" s="100" t="s">
        <v>208</v>
      </c>
      <c r="D82" s="76" t="s">
        <v>193</v>
      </c>
      <c r="E82" s="9" t="s">
        <v>226</v>
      </c>
      <c r="F82" s="70"/>
      <c r="G82" s="70"/>
      <c r="H82" s="70"/>
      <c r="I82" s="231">
        <f>I83</f>
        <v>0</v>
      </c>
    </row>
    <row r="83" spans="1:9" ht="45">
      <c r="A83" s="63" t="s">
        <v>143</v>
      </c>
      <c r="B83" s="27" t="s">
        <v>181</v>
      </c>
      <c r="C83" s="100" t="s">
        <v>208</v>
      </c>
      <c r="D83" s="76" t="s">
        <v>193</v>
      </c>
      <c r="E83" s="9" t="s">
        <v>226</v>
      </c>
      <c r="F83" s="70" t="s">
        <v>141</v>
      </c>
      <c r="G83" s="70"/>
      <c r="H83" s="70"/>
      <c r="I83" s="231">
        <f>I84</f>
        <v>0</v>
      </c>
    </row>
    <row r="84" spans="1:9" ht="22.5">
      <c r="A84" s="63" t="s">
        <v>144</v>
      </c>
      <c r="B84" s="27" t="s">
        <v>181</v>
      </c>
      <c r="C84" s="100" t="s">
        <v>208</v>
      </c>
      <c r="D84" s="76" t="s">
        <v>193</v>
      </c>
      <c r="E84" s="9" t="s">
        <v>226</v>
      </c>
      <c r="F84" s="10" t="s">
        <v>95</v>
      </c>
      <c r="G84" s="70"/>
      <c r="H84" s="70"/>
      <c r="I84" s="231">
        <f>I85</f>
        <v>0</v>
      </c>
    </row>
    <row r="85" spans="1:9" ht="12.75">
      <c r="A85" s="48" t="s">
        <v>245</v>
      </c>
      <c r="B85" s="27" t="s">
        <v>181</v>
      </c>
      <c r="C85" s="100" t="s">
        <v>208</v>
      </c>
      <c r="D85" s="76" t="s">
        <v>193</v>
      </c>
      <c r="E85" s="9" t="s">
        <v>226</v>
      </c>
      <c r="F85" s="10" t="s">
        <v>95</v>
      </c>
      <c r="G85" s="70"/>
      <c r="H85" s="70" t="s">
        <v>223</v>
      </c>
      <c r="I85" s="231">
        <f>I86+I87</f>
        <v>0</v>
      </c>
    </row>
    <row r="86" spans="1:9" ht="12.75">
      <c r="A86" s="2" t="s">
        <v>233</v>
      </c>
      <c r="B86" s="27"/>
      <c r="C86" s="76" t="s">
        <v>208</v>
      </c>
      <c r="D86" s="76"/>
      <c r="E86" s="9" t="s">
        <v>226</v>
      </c>
      <c r="F86" s="10" t="s">
        <v>145</v>
      </c>
      <c r="G86" s="70"/>
      <c r="H86" s="70"/>
      <c r="I86" s="231"/>
    </row>
    <row r="87" spans="1:9" ht="33.75">
      <c r="A87" s="48" t="s">
        <v>231</v>
      </c>
      <c r="B87" s="27" t="s">
        <v>181</v>
      </c>
      <c r="C87" s="100" t="s">
        <v>208</v>
      </c>
      <c r="D87" s="76" t="s">
        <v>193</v>
      </c>
      <c r="E87" s="9" t="s">
        <v>226</v>
      </c>
      <c r="F87" s="10" t="s">
        <v>232</v>
      </c>
      <c r="G87" s="70"/>
      <c r="H87" s="70"/>
      <c r="I87" s="231"/>
    </row>
    <row r="88" spans="1:9" ht="12.75">
      <c r="A88" s="46" t="s">
        <v>30</v>
      </c>
      <c r="B88" s="27" t="s">
        <v>181</v>
      </c>
      <c r="C88" s="52" t="s">
        <v>210</v>
      </c>
      <c r="D88" s="7"/>
      <c r="E88" s="7"/>
      <c r="F88" s="7"/>
      <c r="G88" s="7"/>
      <c r="H88" s="7"/>
      <c r="I88" s="240">
        <f>I91</f>
        <v>60</v>
      </c>
    </row>
    <row r="89" spans="1:9" ht="12.75">
      <c r="A89" s="46" t="s">
        <v>245</v>
      </c>
      <c r="B89" s="27" t="s">
        <v>181</v>
      </c>
      <c r="C89" s="52" t="s">
        <v>223</v>
      </c>
      <c r="D89" s="7"/>
      <c r="E89" s="7"/>
      <c r="F89" s="7"/>
      <c r="G89" s="7"/>
      <c r="H89" s="7"/>
      <c r="I89" s="240">
        <f>I97+I104+I109</f>
        <v>60</v>
      </c>
    </row>
    <row r="90" spans="1:9" ht="12.75">
      <c r="A90" s="61" t="s">
        <v>271</v>
      </c>
      <c r="B90" s="27" t="s">
        <v>181</v>
      </c>
      <c r="C90" s="52" t="s">
        <v>272</v>
      </c>
      <c r="D90" s="7"/>
      <c r="E90" s="7"/>
      <c r="F90" s="7"/>
      <c r="G90" s="7"/>
      <c r="H90" s="7"/>
      <c r="I90" s="240">
        <f>I115</f>
        <v>0</v>
      </c>
    </row>
    <row r="91" spans="1:9" ht="12.75">
      <c r="A91" s="269" t="s">
        <v>66</v>
      </c>
      <c r="B91" s="27" t="s">
        <v>181</v>
      </c>
      <c r="C91" s="53" t="s">
        <v>210</v>
      </c>
      <c r="D91" s="81" t="s">
        <v>163</v>
      </c>
      <c r="E91" s="10"/>
      <c r="F91" s="10"/>
      <c r="G91" s="10"/>
      <c r="H91" s="10"/>
      <c r="I91" s="222">
        <f>I92+I111</f>
        <v>60</v>
      </c>
    </row>
    <row r="92" spans="1:9" ht="38.25">
      <c r="A92" s="95" t="s">
        <v>285</v>
      </c>
      <c r="B92" s="27" t="s">
        <v>181</v>
      </c>
      <c r="C92" s="53" t="s">
        <v>210</v>
      </c>
      <c r="D92" s="81" t="s">
        <v>163</v>
      </c>
      <c r="E92" s="80" t="s">
        <v>240</v>
      </c>
      <c r="F92" s="80"/>
      <c r="G92" s="10"/>
      <c r="H92" s="10"/>
      <c r="I92" s="245">
        <f>I93+I99+I105</f>
        <v>60</v>
      </c>
    </row>
    <row r="93" spans="1:9" ht="12.75">
      <c r="A93" s="58" t="s">
        <v>252</v>
      </c>
      <c r="B93" s="27" t="s">
        <v>181</v>
      </c>
      <c r="C93" s="53" t="s">
        <v>210</v>
      </c>
      <c r="D93" s="82" t="s">
        <v>163</v>
      </c>
      <c r="E93" s="82" t="s">
        <v>243</v>
      </c>
      <c r="F93" s="82"/>
      <c r="G93" s="44"/>
      <c r="H93" s="44"/>
      <c r="I93" s="248">
        <f>I94</f>
        <v>45</v>
      </c>
    </row>
    <row r="94" spans="1:9" ht="12.75">
      <c r="A94" s="63" t="s">
        <v>244</v>
      </c>
      <c r="B94" s="27" t="s">
        <v>181</v>
      </c>
      <c r="C94" s="53" t="s">
        <v>210</v>
      </c>
      <c r="D94" s="82" t="s">
        <v>163</v>
      </c>
      <c r="E94" s="82" t="s">
        <v>242</v>
      </c>
      <c r="F94" s="14"/>
      <c r="G94" s="44"/>
      <c r="H94" s="44"/>
      <c r="I94" s="248">
        <f>I95</f>
        <v>45</v>
      </c>
    </row>
    <row r="95" spans="1:9" ht="22.5">
      <c r="A95" s="48" t="s">
        <v>227</v>
      </c>
      <c r="B95" s="27" t="s">
        <v>181</v>
      </c>
      <c r="C95" s="53" t="s">
        <v>210</v>
      </c>
      <c r="D95" s="82" t="s">
        <v>163</v>
      </c>
      <c r="E95" s="83" t="str">
        <f>E94</f>
        <v>П110177500</v>
      </c>
      <c r="F95" s="14" t="s">
        <v>228</v>
      </c>
      <c r="G95" s="44"/>
      <c r="H95" s="44"/>
      <c r="I95" s="248">
        <f>I96</f>
        <v>45</v>
      </c>
    </row>
    <row r="96" spans="1:9" ht="22.5">
      <c r="A96" s="45" t="s">
        <v>10</v>
      </c>
      <c r="B96" s="27" t="s">
        <v>181</v>
      </c>
      <c r="C96" s="53" t="s">
        <v>210</v>
      </c>
      <c r="D96" s="82" t="s">
        <v>163</v>
      </c>
      <c r="E96" s="83" t="str">
        <f>E95</f>
        <v>П110177500</v>
      </c>
      <c r="F96" s="69" t="s">
        <v>151</v>
      </c>
      <c r="G96" s="44"/>
      <c r="H96" s="44"/>
      <c r="I96" s="248">
        <f>I98</f>
        <v>45</v>
      </c>
    </row>
    <row r="97" spans="1:9" ht="22.5">
      <c r="A97" s="45" t="s">
        <v>8</v>
      </c>
      <c r="B97" s="27" t="s">
        <v>181</v>
      </c>
      <c r="C97" s="53" t="s">
        <v>210</v>
      </c>
      <c r="D97" s="82" t="s">
        <v>163</v>
      </c>
      <c r="E97" s="83" t="str">
        <f>E96</f>
        <v>П110177500</v>
      </c>
      <c r="F97" s="69" t="s">
        <v>152</v>
      </c>
      <c r="G97" s="44"/>
      <c r="H97" s="44"/>
      <c r="I97" s="248">
        <f>I98</f>
        <v>45</v>
      </c>
    </row>
    <row r="98" spans="1:9" ht="12.75">
      <c r="A98" s="48" t="s">
        <v>245</v>
      </c>
      <c r="B98" s="27" t="s">
        <v>181</v>
      </c>
      <c r="C98" s="53" t="s">
        <v>210</v>
      </c>
      <c r="D98" s="82" t="s">
        <v>163</v>
      </c>
      <c r="E98" s="83" t="str">
        <f>E97</f>
        <v>П110177500</v>
      </c>
      <c r="F98" s="69" t="s">
        <v>152</v>
      </c>
      <c r="G98" s="44"/>
      <c r="H98" s="44" t="s">
        <v>223</v>
      </c>
      <c r="I98" s="248">
        <v>45</v>
      </c>
    </row>
    <row r="99" spans="1:9" ht="40.5">
      <c r="A99" s="86" t="s">
        <v>246</v>
      </c>
      <c r="B99" s="116" t="s">
        <v>181</v>
      </c>
      <c r="C99" s="82" t="s">
        <v>210</v>
      </c>
      <c r="D99" s="82" t="s">
        <v>163</v>
      </c>
      <c r="E99" s="82" t="s">
        <v>248</v>
      </c>
      <c r="F99" s="70"/>
      <c r="G99" s="70"/>
      <c r="H99" s="44"/>
      <c r="I99" s="248">
        <f>I101</f>
        <v>0</v>
      </c>
    </row>
    <row r="100" spans="1:9" ht="12.75">
      <c r="A100" s="63" t="s">
        <v>244</v>
      </c>
      <c r="B100" s="27" t="s">
        <v>181</v>
      </c>
      <c r="C100" s="82" t="s">
        <v>210</v>
      </c>
      <c r="D100" s="82"/>
      <c r="E100" s="82" t="s">
        <v>247</v>
      </c>
      <c r="F100" s="70"/>
      <c r="G100" s="70"/>
      <c r="H100" s="44"/>
      <c r="I100" s="248"/>
    </row>
    <row r="101" spans="1:9" ht="22.5">
      <c r="A101" s="48" t="s">
        <v>227</v>
      </c>
      <c r="B101" s="27" t="s">
        <v>181</v>
      </c>
      <c r="C101" s="82" t="s">
        <v>210</v>
      </c>
      <c r="D101" s="82" t="s">
        <v>163</v>
      </c>
      <c r="E101" s="82" t="s">
        <v>247</v>
      </c>
      <c r="F101" s="69" t="s">
        <v>228</v>
      </c>
      <c r="G101" s="69"/>
      <c r="H101" s="44"/>
      <c r="I101" s="248">
        <f>I102</f>
        <v>0</v>
      </c>
    </row>
    <row r="102" spans="1:9" ht="22.5">
      <c r="A102" s="45" t="s">
        <v>10</v>
      </c>
      <c r="B102" s="27" t="s">
        <v>181</v>
      </c>
      <c r="C102" s="82" t="s">
        <v>210</v>
      </c>
      <c r="D102" s="82" t="s">
        <v>163</v>
      </c>
      <c r="E102" s="82" t="s">
        <v>247</v>
      </c>
      <c r="F102" s="69" t="s">
        <v>151</v>
      </c>
      <c r="G102" s="69"/>
      <c r="H102" s="44"/>
      <c r="I102" s="248">
        <f>I103</f>
        <v>0</v>
      </c>
    </row>
    <row r="103" spans="1:9" ht="22.5">
      <c r="A103" s="45" t="s">
        <v>8</v>
      </c>
      <c r="B103" s="116" t="s">
        <v>181</v>
      </c>
      <c r="C103" s="82" t="s">
        <v>210</v>
      </c>
      <c r="D103" s="82" t="s">
        <v>163</v>
      </c>
      <c r="E103" s="82" t="s">
        <v>247</v>
      </c>
      <c r="F103" s="69" t="s">
        <v>152</v>
      </c>
      <c r="G103" s="69"/>
      <c r="H103" s="44"/>
      <c r="I103" s="248">
        <f>I104</f>
        <v>0</v>
      </c>
    </row>
    <row r="104" spans="1:9" ht="12.75">
      <c r="A104" s="48" t="s">
        <v>245</v>
      </c>
      <c r="B104" s="27" t="s">
        <v>181</v>
      </c>
      <c r="C104" s="82" t="s">
        <v>210</v>
      </c>
      <c r="D104" s="82" t="s">
        <v>163</v>
      </c>
      <c r="E104" s="82" t="s">
        <v>247</v>
      </c>
      <c r="F104" s="70" t="s">
        <v>152</v>
      </c>
      <c r="G104" s="70"/>
      <c r="H104" s="44" t="s">
        <v>223</v>
      </c>
      <c r="I104" s="250"/>
    </row>
    <row r="105" spans="1:9" ht="27">
      <c r="A105" s="84" t="s">
        <v>251</v>
      </c>
      <c r="B105" s="116" t="s">
        <v>181</v>
      </c>
      <c r="C105" s="87" t="s">
        <v>210</v>
      </c>
      <c r="D105" s="87" t="s">
        <v>163</v>
      </c>
      <c r="E105" s="82" t="s">
        <v>249</v>
      </c>
      <c r="F105" s="82"/>
      <c r="G105" s="69"/>
      <c r="H105" s="44"/>
      <c r="I105" s="248">
        <f>I106</f>
        <v>15</v>
      </c>
    </row>
    <row r="106" spans="1:9" ht="12.75">
      <c r="A106" s="63" t="s">
        <v>244</v>
      </c>
      <c r="B106" s="27" t="s">
        <v>181</v>
      </c>
      <c r="C106" s="82" t="s">
        <v>210</v>
      </c>
      <c r="D106" s="82" t="s">
        <v>163</v>
      </c>
      <c r="E106" s="82" t="s">
        <v>250</v>
      </c>
      <c r="F106" s="69"/>
      <c r="G106" s="69"/>
      <c r="H106" s="44"/>
      <c r="I106" s="248">
        <f>I107</f>
        <v>15</v>
      </c>
    </row>
    <row r="107" spans="1:9" ht="22.5">
      <c r="A107" s="48" t="s">
        <v>227</v>
      </c>
      <c r="B107" s="27" t="s">
        <v>181</v>
      </c>
      <c r="C107" s="82" t="s">
        <v>210</v>
      </c>
      <c r="D107" s="82" t="s">
        <v>163</v>
      </c>
      <c r="E107" s="82" t="s">
        <v>250</v>
      </c>
      <c r="F107" s="69" t="s">
        <v>228</v>
      </c>
      <c r="G107" s="69"/>
      <c r="H107" s="44"/>
      <c r="I107" s="248">
        <f>I108</f>
        <v>15</v>
      </c>
    </row>
    <row r="108" spans="1:9" ht="22.5">
      <c r="A108" s="45" t="s">
        <v>10</v>
      </c>
      <c r="B108" s="27" t="s">
        <v>181</v>
      </c>
      <c r="C108" s="82" t="s">
        <v>210</v>
      </c>
      <c r="D108" s="82" t="s">
        <v>163</v>
      </c>
      <c r="E108" s="82" t="s">
        <v>250</v>
      </c>
      <c r="F108" s="69" t="s">
        <v>151</v>
      </c>
      <c r="G108" s="69"/>
      <c r="H108" s="44"/>
      <c r="I108" s="248">
        <f>I110</f>
        <v>15</v>
      </c>
    </row>
    <row r="109" spans="1:9" ht="22.5">
      <c r="A109" s="45" t="s">
        <v>8</v>
      </c>
      <c r="B109" s="27" t="s">
        <v>181</v>
      </c>
      <c r="C109" s="82" t="s">
        <v>210</v>
      </c>
      <c r="D109" s="82" t="s">
        <v>163</v>
      </c>
      <c r="E109" s="82" t="s">
        <v>250</v>
      </c>
      <c r="F109" s="70" t="s">
        <v>152</v>
      </c>
      <c r="G109" s="69"/>
      <c r="H109" s="44"/>
      <c r="I109" s="251">
        <f>I110</f>
        <v>15</v>
      </c>
    </row>
    <row r="110" spans="1:9" ht="12.75">
      <c r="A110" s="48" t="s">
        <v>245</v>
      </c>
      <c r="B110" s="27" t="s">
        <v>181</v>
      </c>
      <c r="C110" s="82" t="s">
        <v>210</v>
      </c>
      <c r="D110" s="82" t="s">
        <v>163</v>
      </c>
      <c r="E110" s="82" t="s">
        <v>250</v>
      </c>
      <c r="F110" s="70" t="s">
        <v>152</v>
      </c>
      <c r="G110" s="69"/>
      <c r="H110" s="44" t="s">
        <v>223</v>
      </c>
      <c r="I110" s="251">
        <v>15</v>
      </c>
    </row>
    <row r="111" spans="1:9" ht="24">
      <c r="A111" s="90" t="s">
        <v>308</v>
      </c>
      <c r="B111" s="27" t="s">
        <v>181</v>
      </c>
      <c r="C111" s="82" t="s">
        <v>210</v>
      </c>
      <c r="D111" s="82" t="s">
        <v>163</v>
      </c>
      <c r="E111" s="69" t="s">
        <v>270</v>
      </c>
      <c r="F111" s="70"/>
      <c r="G111" s="69"/>
      <c r="H111" s="44"/>
      <c r="I111" s="248">
        <f>I112</f>
        <v>0</v>
      </c>
    </row>
    <row r="112" spans="1:9" ht="12.75">
      <c r="A112" s="63" t="s">
        <v>244</v>
      </c>
      <c r="B112" s="27" t="s">
        <v>181</v>
      </c>
      <c r="C112" s="82" t="s">
        <v>210</v>
      </c>
      <c r="D112" s="82" t="s">
        <v>163</v>
      </c>
      <c r="E112" s="69" t="s">
        <v>270</v>
      </c>
      <c r="F112" s="70"/>
      <c r="G112" s="69"/>
      <c r="H112" s="44"/>
      <c r="I112" s="248">
        <f>I114</f>
        <v>0</v>
      </c>
    </row>
    <row r="113" spans="1:9" ht="22.5">
      <c r="A113" s="48" t="s">
        <v>227</v>
      </c>
      <c r="B113" s="27" t="s">
        <v>181</v>
      </c>
      <c r="C113" s="82" t="s">
        <v>210</v>
      </c>
      <c r="D113" s="82" t="s">
        <v>163</v>
      </c>
      <c r="E113" s="69" t="s">
        <v>270</v>
      </c>
      <c r="F113" s="70" t="s">
        <v>228</v>
      </c>
      <c r="G113" s="69"/>
      <c r="H113" s="44"/>
      <c r="I113" s="248">
        <f>I114</f>
        <v>0</v>
      </c>
    </row>
    <row r="114" spans="1:9" ht="22.5">
      <c r="A114" s="45" t="s">
        <v>10</v>
      </c>
      <c r="B114" s="27" t="s">
        <v>181</v>
      </c>
      <c r="C114" s="82" t="s">
        <v>210</v>
      </c>
      <c r="D114" s="82" t="s">
        <v>163</v>
      </c>
      <c r="E114" s="69" t="s">
        <v>270</v>
      </c>
      <c r="F114" s="69" t="s">
        <v>151</v>
      </c>
      <c r="G114" s="69"/>
      <c r="H114" s="44"/>
      <c r="I114" s="248">
        <f>I116</f>
        <v>0</v>
      </c>
    </row>
    <row r="115" spans="1:9" ht="12.75">
      <c r="A115" s="45" t="s">
        <v>271</v>
      </c>
      <c r="B115" s="27" t="s">
        <v>181</v>
      </c>
      <c r="C115" s="82" t="s">
        <v>210</v>
      </c>
      <c r="D115" s="82" t="s">
        <v>163</v>
      </c>
      <c r="E115" s="69" t="s">
        <v>270</v>
      </c>
      <c r="F115" s="69" t="s">
        <v>151</v>
      </c>
      <c r="G115" s="69"/>
      <c r="H115" s="44" t="s">
        <v>272</v>
      </c>
      <c r="I115" s="248"/>
    </row>
    <row r="116" spans="1:9" ht="24">
      <c r="A116" s="68" t="s">
        <v>6</v>
      </c>
      <c r="B116" s="27" t="s">
        <v>181</v>
      </c>
      <c r="C116" s="82" t="s">
        <v>210</v>
      </c>
      <c r="D116" s="82" t="s">
        <v>163</v>
      </c>
      <c r="E116" s="69" t="s">
        <v>270</v>
      </c>
      <c r="F116" s="70" t="s">
        <v>152</v>
      </c>
      <c r="G116" s="69"/>
      <c r="H116" s="44"/>
      <c r="I116" s="252"/>
    </row>
    <row r="117" spans="1:9" ht="12.75">
      <c r="A117" s="46" t="s">
        <v>164</v>
      </c>
      <c r="B117" s="116" t="s">
        <v>181</v>
      </c>
      <c r="C117" s="66" t="s">
        <v>214</v>
      </c>
      <c r="D117" s="67"/>
      <c r="E117" s="67"/>
      <c r="F117" s="67"/>
      <c r="G117" s="44"/>
      <c r="H117" s="44"/>
      <c r="I117" s="98">
        <f>I120</f>
        <v>668.64</v>
      </c>
    </row>
    <row r="118" spans="1:9" ht="12.75">
      <c r="A118" s="46" t="s">
        <v>219</v>
      </c>
      <c r="B118" s="27" t="s">
        <v>181</v>
      </c>
      <c r="C118" s="52" t="s">
        <v>80</v>
      </c>
      <c r="D118" s="67"/>
      <c r="E118" s="67"/>
      <c r="F118" s="67"/>
      <c r="G118" s="44"/>
      <c r="H118" s="44"/>
      <c r="I118" s="98">
        <f>I128</f>
        <v>600</v>
      </c>
    </row>
    <row r="119" spans="1:9" ht="12.75">
      <c r="A119" s="46" t="s">
        <v>245</v>
      </c>
      <c r="B119" s="27" t="s">
        <v>181</v>
      </c>
      <c r="C119" s="52" t="s">
        <v>223</v>
      </c>
      <c r="D119" s="67"/>
      <c r="E119" s="67"/>
      <c r="F119" s="67"/>
      <c r="G119" s="44"/>
      <c r="H119" s="44"/>
      <c r="I119" s="98" t="str">
        <f>I127</f>
        <v>68,64</v>
      </c>
    </row>
    <row r="120" spans="1:9" ht="12.75">
      <c r="A120" s="68" t="s">
        <v>44</v>
      </c>
      <c r="B120" s="27" t="s">
        <v>181</v>
      </c>
      <c r="C120" s="69" t="s">
        <v>214</v>
      </c>
      <c r="D120" s="69" t="s">
        <v>165</v>
      </c>
      <c r="E120" s="19"/>
      <c r="F120" s="19"/>
      <c r="G120" s="44"/>
      <c r="H120" s="44"/>
      <c r="I120" s="248">
        <f>I121</f>
        <v>668.64</v>
      </c>
    </row>
    <row r="121" spans="1:9" ht="24">
      <c r="A121" s="91" t="s">
        <v>276</v>
      </c>
      <c r="B121" s="27" t="s">
        <v>181</v>
      </c>
      <c r="C121" s="69" t="s">
        <v>214</v>
      </c>
      <c r="D121" s="80" t="s">
        <v>165</v>
      </c>
      <c r="E121" s="80" t="s">
        <v>253</v>
      </c>
      <c r="F121" s="89"/>
      <c r="G121" s="44"/>
      <c r="H121" s="44"/>
      <c r="I121" s="251">
        <f>I123</f>
        <v>668.64</v>
      </c>
    </row>
    <row r="122" spans="1:9" ht="38.25">
      <c r="A122" s="88" t="s">
        <v>254</v>
      </c>
      <c r="B122" s="27" t="s">
        <v>181</v>
      </c>
      <c r="C122" s="69" t="s">
        <v>214</v>
      </c>
      <c r="D122" s="80" t="s">
        <v>165</v>
      </c>
      <c r="E122" s="80" t="s">
        <v>255</v>
      </c>
      <c r="F122" s="89"/>
      <c r="G122" s="44"/>
      <c r="H122" s="44"/>
      <c r="I122" s="251">
        <f>I123</f>
        <v>668.64</v>
      </c>
    </row>
    <row r="123" spans="1:9" ht="12.75">
      <c r="A123" s="88" t="s">
        <v>244</v>
      </c>
      <c r="B123" s="27" t="s">
        <v>181</v>
      </c>
      <c r="C123" s="69" t="s">
        <v>214</v>
      </c>
      <c r="D123" s="69" t="s">
        <v>165</v>
      </c>
      <c r="E123" s="69" t="s">
        <v>261</v>
      </c>
      <c r="F123" s="19"/>
      <c r="G123" s="44"/>
      <c r="H123" s="44"/>
      <c r="I123" s="248">
        <f>I126</f>
        <v>668.64</v>
      </c>
    </row>
    <row r="124" spans="1:9" ht="25.5">
      <c r="A124" s="184" t="s">
        <v>256</v>
      </c>
      <c r="B124" s="27" t="s">
        <v>181</v>
      </c>
      <c r="C124" s="69" t="s">
        <v>214</v>
      </c>
      <c r="D124" s="69" t="s">
        <v>165</v>
      </c>
      <c r="E124" s="69" t="s">
        <v>261</v>
      </c>
      <c r="F124" s="19" t="s">
        <v>257</v>
      </c>
      <c r="G124" s="44"/>
      <c r="H124" s="44"/>
      <c r="I124" s="248">
        <f>I125</f>
        <v>668.64</v>
      </c>
    </row>
    <row r="125" spans="1:9" ht="12.75">
      <c r="A125" s="185" t="s">
        <v>258</v>
      </c>
      <c r="B125" s="27" t="s">
        <v>181</v>
      </c>
      <c r="C125" s="69" t="s">
        <v>214</v>
      </c>
      <c r="D125" s="69" t="s">
        <v>165</v>
      </c>
      <c r="E125" s="69" t="s">
        <v>261</v>
      </c>
      <c r="F125" s="19" t="s">
        <v>259</v>
      </c>
      <c r="G125" s="44"/>
      <c r="H125" s="44"/>
      <c r="I125" s="248">
        <f>I126</f>
        <v>668.64</v>
      </c>
    </row>
    <row r="126" spans="1:9" ht="48">
      <c r="A126" s="68" t="s">
        <v>2</v>
      </c>
      <c r="B126" s="27" t="s">
        <v>181</v>
      </c>
      <c r="C126" s="69" t="s">
        <v>214</v>
      </c>
      <c r="D126" s="69" t="s">
        <v>165</v>
      </c>
      <c r="E126" s="69" t="s">
        <v>261</v>
      </c>
      <c r="F126" s="69" t="s">
        <v>166</v>
      </c>
      <c r="G126" s="44"/>
      <c r="H126" s="44"/>
      <c r="I126" s="248">
        <f>I127+I128</f>
        <v>668.64</v>
      </c>
    </row>
    <row r="127" spans="1:9" ht="12.75">
      <c r="A127" s="71" t="s">
        <v>260</v>
      </c>
      <c r="B127" s="27" t="s">
        <v>181</v>
      </c>
      <c r="C127" s="69" t="s">
        <v>214</v>
      </c>
      <c r="D127" s="69" t="s">
        <v>165</v>
      </c>
      <c r="E127" s="69" t="s">
        <v>261</v>
      </c>
      <c r="F127" s="69" t="s">
        <v>166</v>
      </c>
      <c r="G127" s="44"/>
      <c r="H127" s="44" t="s">
        <v>223</v>
      </c>
      <c r="I127" s="250" t="s">
        <v>305</v>
      </c>
    </row>
    <row r="128" spans="1:9" ht="12.75">
      <c r="A128" s="71" t="s">
        <v>219</v>
      </c>
      <c r="B128" s="27" t="s">
        <v>181</v>
      </c>
      <c r="C128" s="69" t="s">
        <v>214</v>
      </c>
      <c r="D128" s="69" t="s">
        <v>165</v>
      </c>
      <c r="E128" s="69" t="s">
        <v>261</v>
      </c>
      <c r="F128" s="69" t="s">
        <v>166</v>
      </c>
      <c r="G128" s="44"/>
      <c r="H128" s="44" t="s">
        <v>80</v>
      </c>
      <c r="I128" s="248">
        <f>550+50</f>
        <v>600</v>
      </c>
    </row>
    <row r="129" spans="1:9" ht="12.75">
      <c r="A129" s="93" t="s">
        <v>45</v>
      </c>
      <c r="B129" s="27" t="s">
        <v>181</v>
      </c>
      <c r="C129" s="66" t="s">
        <v>106</v>
      </c>
      <c r="D129" s="67"/>
      <c r="E129" s="67"/>
      <c r="F129" s="67"/>
      <c r="G129" s="44"/>
      <c r="H129" s="44"/>
      <c r="I129" s="98">
        <f>I130</f>
        <v>24.1</v>
      </c>
    </row>
    <row r="130" spans="1:9" ht="12.75">
      <c r="A130" s="46" t="s">
        <v>245</v>
      </c>
      <c r="B130" s="27" t="s">
        <v>181</v>
      </c>
      <c r="C130" s="66" t="s">
        <v>223</v>
      </c>
      <c r="D130" s="67"/>
      <c r="E130" s="67"/>
      <c r="F130" s="67"/>
      <c r="G130" s="44"/>
      <c r="H130" s="44"/>
      <c r="I130" s="98">
        <f>I131</f>
        <v>24.1</v>
      </c>
    </row>
    <row r="131" spans="1:9" ht="12.75">
      <c r="A131" s="88" t="s">
        <v>46</v>
      </c>
      <c r="B131" s="27" t="s">
        <v>181</v>
      </c>
      <c r="C131" s="69" t="s">
        <v>106</v>
      </c>
      <c r="D131" s="69" t="s">
        <v>168</v>
      </c>
      <c r="E131" s="19"/>
      <c r="F131" s="19"/>
      <c r="G131" s="44"/>
      <c r="H131" s="44"/>
      <c r="I131" s="248">
        <f>I133</f>
        <v>24.1</v>
      </c>
    </row>
    <row r="132" spans="1:9" ht="12.75">
      <c r="A132" s="88" t="s">
        <v>222</v>
      </c>
      <c r="B132" s="27" t="s">
        <v>181</v>
      </c>
      <c r="C132" s="69" t="s">
        <v>106</v>
      </c>
      <c r="D132" s="69" t="s">
        <v>168</v>
      </c>
      <c r="E132" s="19" t="s">
        <v>221</v>
      </c>
      <c r="F132" s="19"/>
      <c r="G132" s="44"/>
      <c r="H132" s="44"/>
      <c r="I132" s="248">
        <f>I133</f>
        <v>24.1</v>
      </c>
    </row>
    <row r="133" spans="1:9" ht="12.75">
      <c r="A133" s="68" t="s">
        <v>169</v>
      </c>
      <c r="B133" s="27" t="s">
        <v>181</v>
      </c>
      <c r="C133" s="69" t="s">
        <v>106</v>
      </c>
      <c r="D133" s="69" t="s">
        <v>168</v>
      </c>
      <c r="E133" s="69" t="s">
        <v>262</v>
      </c>
      <c r="F133" s="19"/>
      <c r="G133" s="44"/>
      <c r="H133" s="44"/>
      <c r="I133" s="248">
        <f>I134</f>
        <v>24.1</v>
      </c>
    </row>
    <row r="134" spans="1:9" ht="24">
      <c r="A134" s="68" t="s">
        <v>170</v>
      </c>
      <c r="B134" s="116" t="s">
        <v>181</v>
      </c>
      <c r="C134" s="69" t="s">
        <v>106</v>
      </c>
      <c r="D134" s="69" t="s">
        <v>168</v>
      </c>
      <c r="E134" s="69" t="s">
        <v>262</v>
      </c>
      <c r="F134" s="70" t="s">
        <v>171</v>
      </c>
      <c r="G134" s="44"/>
      <c r="H134" s="44"/>
      <c r="I134" s="248">
        <f>I135</f>
        <v>24.1</v>
      </c>
    </row>
    <row r="135" spans="1:9" ht="12.75">
      <c r="A135" s="71" t="s">
        <v>260</v>
      </c>
      <c r="B135" s="27" t="s">
        <v>181</v>
      </c>
      <c r="C135" s="69" t="s">
        <v>106</v>
      </c>
      <c r="D135" s="69" t="s">
        <v>168</v>
      </c>
      <c r="E135" s="69" t="s">
        <v>262</v>
      </c>
      <c r="F135" s="69" t="s">
        <v>171</v>
      </c>
      <c r="G135" s="44"/>
      <c r="H135" s="44" t="s">
        <v>223</v>
      </c>
      <c r="I135" s="248">
        <v>24.1</v>
      </c>
    </row>
    <row r="136" spans="1:9" ht="12.75">
      <c r="A136" s="46" t="s">
        <v>64</v>
      </c>
      <c r="B136" s="27" t="s">
        <v>181</v>
      </c>
      <c r="C136" s="73" t="s">
        <v>215</v>
      </c>
      <c r="D136" s="73"/>
      <c r="E136" s="69"/>
      <c r="F136" s="19"/>
      <c r="G136" s="44"/>
      <c r="H136" s="44"/>
      <c r="I136" s="248">
        <f aca="true" t="shared" si="1" ref="I136:I143">I137</f>
        <v>5</v>
      </c>
    </row>
    <row r="137" spans="1:9" ht="12.75">
      <c r="A137" s="94" t="s">
        <v>263</v>
      </c>
      <c r="B137" s="27" t="s">
        <v>181</v>
      </c>
      <c r="C137" s="75" t="s">
        <v>215</v>
      </c>
      <c r="D137" s="80" t="s">
        <v>167</v>
      </c>
      <c r="E137" s="69"/>
      <c r="F137" s="19"/>
      <c r="G137" s="44"/>
      <c r="H137" s="44"/>
      <c r="I137" s="248">
        <f t="shared" si="1"/>
        <v>5</v>
      </c>
    </row>
    <row r="138" spans="1:9" ht="38.25">
      <c r="A138" s="115" t="s">
        <v>277</v>
      </c>
      <c r="B138" s="27" t="s">
        <v>181</v>
      </c>
      <c r="C138" s="75" t="s">
        <v>215</v>
      </c>
      <c r="D138" s="80" t="s">
        <v>167</v>
      </c>
      <c r="E138" s="80" t="s">
        <v>265</v>
      </c>
      <c r="F138" s="80"/>
      <c r="G138" s="44"/>
      <c r="H138" s="44"/>
      <c r="I138" s="98">
        <f t="shared" si="1"/>
        <v>5</v>
      </c>
    </row>
    <row r="139" spans="1:9" ht="24">
      <c r="A139" s="92" t="s">
        <v>264</v>
      </c>
      <c r="B139" s="27" t="s">
        <v>181</v>
      </c>
      <c r="C139" s="75" t="s">
        <v>215</v>
      </c>
      <c r="D139" s="69" t="s">
        <v>167</v>
      </c>
      <c r="E139" s="69" t="s">
        <v>266</v>
      </c>
      <c r="F139" s="70"/>
      <c r="G139" s="44"/>
      <c r="H139" s="44"/>
      <c r="I139" s="248">
        <f t="shared" si="1"/>
        <v>5</v>
      </c>
    </row>
    <row r="140" spans="1:9" ht="12.75">
      <c r="A140" s="92" t="s">
        <v>244</v>
      </c>
      <c r="B140" s="27" t="s">
        <v>181</v>
      </c>
      <c r="C140" s="75" t="s">
        <v>215</v>
      </c>
      <c r="D140" s="69" t="s">
        <v>167</v>
      </c>
      <c r="E140" s="69" t="s">
        <v>266</v>
      </c>
      <c r="F140" s="70"/>
      <c r="G140" s="7"/>
      <c r="H140" s="7"/>
      <c r="I140" s="251">
        <f t="shared" si="1"/>
        <v>5</v>
      </c>
    </row>
    <row r="141" spans="1:9" ht="22.5">
      <c r="A141" s="48" t="s">
        <v>227</v>
      </c>
      <c r="B141" s="27" t="s">
        <v>181</v>
      </c>
      <c r="C141" s="75" t="s">
        <v>215</v>
      </c>
      <c r="D141" s="69" t="s">
        <v>167</v>
      </c>
      <c r="E141" s="69" t="s">
        <v>266</v>
      </c>
      <c r="F141" s="70" t="s">
        <v>228</v>
      </c>
      <c r="G141" s="7"/>
      <c r="H141" s="7"/>
      <c r="I141" s="248">
        <f t="shared" si="1"/>
        <v>5</v>
      </c>
    </row>
    <row r="142" spans="1:9" ht="22.5">
      <c r="A142" s="45" t="s">
        <v>10</v>
      </c>
      <c r="B142" s="27" t="s">
        <v>181</v>
      </c>
      <c r="C142" s="75" t="s">
        <v>215</v>
      </c>
      <c r="D142" s="69" t="s">
        <v>167</v>
      </c>
      <c r="E142" s="69" t="s">
        <v>266</v>
      </c>
      <c r="F142" s="70" t="s">
        <v>151</v>
      </c>
      <c r="G142" s="7"/>
      <c r="H142" s="7"/>
      <c r="I142" s="262">
        <f t="shared" si="1"/>
        <v>5</v>
      </c>
    </row>
    <row r="143" spans="1:9" ht="12.75">
      <c r="A143" s="48" t="s">
        <v>245</v>
      </c>
      <c r="B143" s="27" t="s">
        <v>181</v>
      </c>
      <c r="C143" s="75" t="s">
        <v>215</v>
      </c>
      <c r="D143" s="69" t="s">
        <v>167</v>
      </c>
      <c r="E143" s="69" t="s">
        <v>266</v>
      </c>
      <c r="F143" s="69" t="s">
        <v>151</v>
      </c>
      <c r="G143" s="10"/>
      <c r="H143" s="10" t="s">
        <v>223</v>
      </c>
      <c r="I143" s="262">
        <f t="shared" si="1"/>
        <v>5</v>
      </c>
    </row>
    <row r="144" spans="1:9" ht="22.5">
      <c r="A144" s="45" t="s">
        <v>8</v>
      </c>
      <c r="B144" s="27" t="s">
        <v>181</v>
      </c>
      <c r="C144" s="75" t="s">
        <v>215</v>
      </c>
      <c r="D144" s="69" t="s">
        <v>167</v>
      </c>
      <c r="E144" s="69" t="s">
        <v>266</v>
      </c>
      <c r="F144" s="70" t="s">
        <v>152</v>
      </c>
      <c r="G144" s="10"/>
      <c r="H144" s="10"/>
      <c r="I144" s="262">
        <v>5</v>
      </c>
    </row>
    <row r="145" spans="1:9" ht="12.75">
      <c r="A145" s="68"/>
      <c r="B145" s="13"/>
      <c r="C145" s="69"/>
      <c r="D145" s="69"/>
      <c r="E145" s="69"/>
      <c r="F145" s="69"/>
      <c r="G145" s="9"/>
      <c r="H145" s="9"/>
      <c r="I145" s="222"/>
    </row>
    <row r="146" spans="1:9" ht="12.75">
      <c r="A146" s="46" t="s">
        <v>11</v>
      </c>
      <c r="B146" s="13"/>
      <c r="C146" s="7"/>
      <c r="D146" s="7"/>
      <c r="E146" s="7"/>
      <c r="F146" s="7"/>
      <c r="G146" s="7"/>
      <c r="H146" s="7"/>
      <c r="I146" s="240">
        <f>I10+I65+I79+I88+I117+I129+I138</f>
        <v>1459.6</v>
      </c>
    </row>
  </sheetData>
  <sheetProtection/>
  <mergeCells count="5">
    <mergeCell ref="A6:H6"/>
    <mergeCell ref="A1:H1"/>
    <mergeCell ref="A2:H2"/>
    <mergeCell ref="A3:H3"/>
    <mergeCell ref="D4:H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3.625" style="0" customWidth="1"/>
    <col min="2" max="2" width="34.875" style="0" customWidth="1"/>
    <col min="3" max="3" width="15.625" style="0" customWidth="1"/>
  </cols>
  <sheetData>
    <row r="4" spans="1:3" ht="12.75">
      <c r="A4" s="15"/>
      <c r="B4" s="15"/>
      <c r="C4" s="17" t="s">
        <v>124</v>
      </c>
    </row>
    <row r="5" spans="1:3" ht="12.75">
      <c r="A5" s="15"/>
      <c r="B5" s="15"/>
      <c r="C5" s="17" t="s">
        <v>1</v>
      </c>
    </row>
    <row r="6" spans="1:3" ht="12.75">
      <c r="A6" s="15"/>
      <c r="B6" s="15"/>
      <c r="C6" s="17" t="s">
        <v>12</v>
      </c>
    </row>
    <row r="7" spans="1:3" ht="12.75">
      <c r="A7" s="15"/>
      <c r="B7" s="15"/>
      <c r="C7" s="17" t="s">
        <v>318</v>
      </c>
    </row>
    <row r="8" spans="1:3" ht="12.75">
      <c r="A8" s="15"/>
      <c r="B8" s="15"/>
      <c r="C8" s="15"/>
    </row>
    <row r="9" spans="1:3" ht="12.75">
      <c r="A9" s="15"/>
      <c r="B9" s="15"/>
      <c r="C9" s="15"/>
    </row>
    <row r="10" spans="1:3" ht="15.75">
      <c r="A10" s="271" t="s">
        <v>314</v>
      </c>
      <c r="B10" s="271"/>
      <c r="C10" s="271"/>
    </row>
    <row r="11" spans="1:3" ht="12.75">
      <c r="A11" s="15"/>
      <c r="B11" s="15"/>
      <c r="C11" s="15"/>
    </row>
    <row r="12" spans="1:3" ht="12.75">
      <c r="A12" s="56" t="s">
        <v>13</v>
      </c>
      <c r="B12" s="56" t="s">
        <v>126</v>
      </c>
      <c r="C12" s="56" t="s">
        <v>287</v>
      </c>
    </row>
    <row r="13" spans="1:3" ht="25.5" customHeight="1">
      <c r="A13" s="56"/>
      <c r="B13" s="60" t="s">
        <v>125</v>
      </c>
      <c r="C13" s="50">
        <f>C14</f>
        <v>46</v>
      </c>
    </row>
    <row r="14" spans="1:3" ht="38.25">
      <c r="A14" s="57" t="s">
        <v>127</v>
      </c>
      <c r="B14" s="58" t="s">
        <v>128</v>
      </c>
      <c r="C14" s="59">
        <f>C15+C18</f>
        <v>46</v>
      </c>
    </row>
    <row r="15" spans="1:3" ht="12.75">
      <c r="A15" s="56" t="s">
        <v>129</v>
      </c>
      <c r="B15" s="60" t="s">
        <v>130</v>
      </c>
      <c r="C15" s="50">
        <f>C16</f>
        <v>-1413.6</v>
      </c>
    </row>
    <row r="16" spans="1:3" ht="25.5">
      <c r="A16" s="56" t="s">
        <v>131</v>
      </c>
      <c r="B16" s="60" t="s">
        <v>132</v>
      </c>
      <c r="C16" s="50">
        <f>C17</f>
        <v>-1413.6</v>
      </c>
    </row>
    <row r="17" spans="1:3" ht="38.25">
      <c r="A17" s="56" t="s">
        <v>133</v>
      </c>
      <c r="B17" s="60" t="s">
        <v>134</v>
      </c>
      <c r="C17" s="50">
        <f>-доходы18г!I44</f>
        <v>-1413.6</v>
      </c>
    </row>
    <row r="18" spans="1:3" ht="12.75">
      <c r="A18" s="56" t="s">
        <v>135</v>
      </c>
      <c r="B18" s="60" t="s">
        <v>136</v>
      </c>
      <c r="C18" s="50">
        <f>C19</f>
        <v>1459.6</v>
      </c>
    </row>
    <row r="19" spans="1:3" ht="25.5">
      <c r="A19" s="56" t="s">
        <v>137</v>
      </c>
      <c r="B19" s="60" t="s">
        <v>138</v>
      </c>
      <c r="C19" s="50">
        <f>C20</f>
        <v>1459.6</v>
      </c>
    </row>
    <row r="20" spans="1:3" ht="38.25">
      <c r="A20" s="56" t="s">
        <v>139</v>
      </c>
      <c r="B20" s="60" t="s">
        <v>140</v>
      </c>
      <c r="C20" s="50">
        <f>расходы2018!D48</f>
        <v>1459.6</v>
      </c>
    </row>
  </sheetData>
  <sheetProtection/>
  <mergeCells count="1">
    <mergeCell ref="A10:C10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125" style="23" customWidth="1"/>
    <col min="2" max="3" width="3.625" style="23" customWidth="1"/>
    <col min="4" max="4" width="6.375" style="24" customWidth="1"/>
    <col min="5" max="5" width="3.875" style="23" customWidth="1"/>
    <col min="6" max="6" width="6.75390625" style="23" customWidth="1"/>
    <col min="7" max="7" width="7.375" style="23" customWidth="1"/>
    <col min="8" max="8" width="64.75390625" style="25" customWidth="1"/>
    <col min="9" max="9" width="15.875" style="26" customWidth="1"/>
    <col min="10" max="16384" width="9.125" style="15" customWidth="1"/>
  </cols>
  <sheetData>
    <row r="1" spans="1:9" ht="15.75" customHeight="1">
      <c r="A1" s="272" t="s">
        <v>204</v>
      </c>
      <c r="B1" s="272"/>
      <c r="C1" s="272"/>
      <c r="D1" s="272"/>
      <c r="E1" s="272"/>
      <c r="F1" s="272"/>
      <c r="G1" s="272"/>
      <c r="H1" s="272"/>
      <c r="I1" s="272"/>
    </row>
    <row r="2" spans="1:9" ht="16.5" customHeight="1">
      <c r="A2" s="272" t="s">
        <v>180</v>
      </c>
      <c r="B2" s="272"/>
      <c r="C2" s="272"/>
      <c r="D2" s="272"/>
      <c r="E2" s="272"/>
      <c r="F2" s="272"/>
      <c r="G2" s="272"/>
      <c r="H2" s="272"/>
      <c r="I2" s="272"/>
    </row>
    <row r="3" spans="1:9" ht="18" customHeight="1">
      <c r="A3" s="272" t="s">
        <v>319</v>
      </c>
      <c r="B3" s="272"/>
      <c r="C3" s="272"/>
      <c r="D3" s="272"/>
      <c r="E3" s="272"/>
      <c r="F3" s="272"/>
      <c r="G3" s="272"/>
      <c r="H3" s="272"/>
      <c r="I3" s="272"/>
    </row>
    <row r="4" spans="1:9" ht="9.75" customHeight="1" hidden="1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3.5" customHeight="1">
      <c r="A5" s="273" t="s">
        <v>315</v>
      </c>
      <c r="B5" s="273"/>
      <c r="C5" s="273"/>
      <c r="D5" s="273"/>
      <c r="E5" s="273"/>
      <c r="F5" s="273"/>
      <c r="G5" s="273"/>
      <c r="H5" s="273"/>
      <c r="I5" s="273"/>
    </row>
    <row r="6" spans="1:9" ht="6.75" customHeight="1">
      <c r="A6" s="274"/>
      <c r="B6" s="274"/>
      <c r="C6" s="274"/>
      <c r="D6" s="274"/>
      <c r="E6" s="274"/>
      <c r="F6" s="274"/>
      <c r="G6" s="274"/>
      <c r="H6" s="274"/>
      <c r="I6" s="274"/>
    </row>
    <row r="7" spans="1:9" ht="12" customHeight="1">
      <c r="A7" s="275" t="s">
        <v>13</v>
      </c>
      <c r="B7" s="276"/>
      <c r="C7" s="276"/>
      <c r="D7" s="276"/>
      <c r="E7" s="276"/>
      <c r="F7" s="276"/>
      <c r="G7" s="277"/>
      <c r="H7" s="124"/>
      <c r="I7" s="125"/>
    </row>
    <row r="8" spans="1:9" ht="102" customHeight="1">
      <c r="A8" s="126" t="s">
        <v>70</v>
      </c>
      <c r="B8" s="126" t="s">
        <v>71</v>
      </c>
      <c r="C8" s="126" t="s">
        <v>72</v>
      </c>
      <c r="D8" s="127" t="s">
        <v>73</v>
      </c>
      <c r="E8" s="126" t="s">
        <v>74</v>
      </c>
      <c r="F8" s="126" t="s">
        <v>75</v>
      </c>
      <c r="G8" s="128" t="s">
        <v>76</v>
      </c>
      <c r="H8" s="129" t="s">
        <v>77</v>
      </c>
      <c r="I8" s="130" t="s">
        <v>280</v>
      </c>
    </row>
    <row r="9" spans="1:9" ht="12" customHeight="1" thickBot="1">
      <c r="A9" s="278" t="s">
        <v>78</v>
      </c>
      <c r="B9" s="279"/>
      <c r="C9" s="279"/>
      <c r="D9" s="279"/>
      <c r="E9" s="279"/>
      <c r="F9" s="279"/>
      <c r="G9" s="280"/>
      <c r="H9" s="131">
        <v>1</v>
      </c>
      <c r="I9" s="132">
        <v>3</v>
      </c>
    </row>
    <row r="10" spans="1:9" ht="21.75" customHeight="1">
      <c r="A10" s="133" t="s">
        <v>79</v>
      </c>
      <c r="B10" s="134" t="s">
        <v>80</v>
      </c>
      <c r="C10" s="134" t="s">
        <v>67</v>
      </c>
      <c r="D10" s="134" t="s">
        <v>81</v>
      </c>
      <c r="E10" s="134" t="s">
        <v>67</v>
      </c>
      <c r="F10" s="134" t="s">
        <v>82</v>
      </c>
      <c r="G10" s="135" t="s">
        <v>79</v>
      </c>
      <c r="H10" s="136" t="s">
        <v>14</v>
      </c>
      <c r="I10" s="137">
        <f>I11+I14+I16+I25+I29+I31+I19+I24+I22+I27</f>
        <v>460</v>
      </c>
    </row>
    <row r="11" spans="1:9" ht="15.75" customHeight="1">
      <c r="A11" s="138" t="s">
        <v>83</v>
      </c>
      <c r="B11" s="139" t="s">
        <v>80</v>
      </c>
      <c r="C11" s="139" t="s">
        <v>25</v>
      </c>
      <c r="D11" s="139" t="s">
        <v>81</v>
      </c>
      <c r="E11" s="139" t="s">
        <v>67</v>
      </c>
      <c r="F11" s="139" t="s">
        <v>82</v>
      </c>
      <c r="G11" s="140" t="s">
        <v>79</v>
      </c>
      <c r="H11" s="141" t="s">
        <v>15</v>
      </c>
      <c r="I11" s="137">
        <f>I12</f>
        <v>22</v>
      </c>
    </row>
    <row r="12" spans="1:9" ht="15.75" customHeight="1">
      <c r="A12" s="138" t="s">
        <v>83</v>
      </c>
      <c r="B12" s="139" t="s">
        <v>80</v>
      </c>
      <c r="C12" s="139" t="s">
        <v>25</v>
      </c>
      <c r="D12" s="139" t="s">
        <v>84</v>
      </c>
      <c r="E12" s="139" t="s">
        <v>25</v>
      </c>
      <c r="F12" s="139" t="s">
        <v>82</v>
      </c>
      <c r="G12" s="140" t="s">
        <v>85</v>
      </c>
      <c r="H12" s="136" t="s">
        <v>16</v>
      </c>
      <c r="I12" s="137">
        <f>I13</f>
        <v>22</v>
      </c>
    </row>
    <row r="13" spans="1:9" ht="75" customHeight="1">
      <c r="A13" s="138" t="s">
        <v>83</v>
      </c>
      <c r="B13" s="139" t="s">
        <v>80</v>
      </c>
      <c r="C13" s="139" t="s">
        <v>25</v>
      </c>
      <c r="D13" s="139" t="s">
        <v>185</v>
      </c>
      <c r="E13" s="139" t="s">
        <v>25</v>
      </c>
      <c r="F13" s="139" t="s">
        <v>82</v>
      </c>
      <c r="G13" s="140" t="s">
        <v>85</v>
      </c>
      <c r="H13" s="142" t="s">
        <v>184</v>
      </c>
      <c r="I13" s="137">
        <v>22</v>
      </c>
    </row>
    <row r="14" spans="1:9" ht="15.75" customHeight="1">
      <c r="A14" s="138" t="s">
        <v>83</v>
      </c>
      <c r="B14" s="139" t="s">
        <v>80</v>
      </c>
      <c r="C14" s="139" t="s">
        <v>31</v>
      </c>
      <c r="D14" s="139" t="s">
        <v>81</v>
      </c>
      <c r="E14" s="139" t="s">
        <v>67</v>
      </c>
      <c r="F14" s="139" t="s">
        <v>82</v>
      </c>
      <c r="G14" s="140" t="s">
        <v>79</v>
      </c>
      <c r="H14" s="141" t="s">
        <v>17</v>
      </c>
      <c r="I14" s="137">
        <f>I15</f>
        <v>10</v>
      </c>
    </row>
    <row r="15" spans="1:9" ht="15" customHeight="1">
      <c r="A15" s="138" t="s">
        <v>83</v>
      </c>
      <c r="B15" s="139" t="s">
        <v>80</v>
      </c>
      <c r="C15" s="139" t="s">
        <v>31</v>
      </c>
      <c r="D15" s="139" t="s">
        <v>86</v>
      </c>
      <c r="E15" s="139" t="s">
        <v>25</v>
      </c>
      <c r="F15" s="139" t="s">
        <v>82</v>
      </c>
      <c r="G15" s="140" t="s">
        <v>85</v>
      </c>
      <c r="H15" s="136" t="s">
        <v>87</v>
      </c>
      <c r="I15" s="137">
        <v>10</v>
      </c>
    </row>
    <row r="16" spans="1:9" ht="15" customHeight="1">
      <c r="A16" s="138" t="s">
        <v>83</v>
      </c>
      <c r="B16" s="139" t="s">
        <v>80</v>
      </c>
      <c r="C16" s="139" t="s">
        <v>34</v>
      </c>
      <c r="D16" s="139" t="s">
        <v>81</v>
      </c>
      <c r="E16" s="139" t="s">
        <v>67</v>
      </c>
      <c r="F16" s="139" t="s">
        <v>82</v>
      </c>
      <c r="G16" s="140" t="s">
        <v>79</v>
      </c>
      <c r="H16" s="141" t="s">
        <v>88</v>
      </c>
      <c r="I16" s="137">
        <f>I17</f>
        <v>17</v>
      </c>
    </row>
    <row r="17" spans="1:9" ht="18" customHeight="1">
      <c r="A17" s="138" t="s">
        <v>83</v>
      </c>
      <c r="B17" s="139" t="s">
        <v>80</v>
      </c>
      <c r="C17" s="139" t="s">
        <v>34</v>
      </c>
      <c r="D17" s="139" t="s">
        <v>89</v>
      </c>
      <c r="E17" s="139" t="s">
        <v>67</v>
      </c>
      <c r="F17" s="139" t="s">
        <v>82</v>
      </c>
      <c r="G17" s="140" t="s">
        <v>85</v>
      </c>
      <c r="H17" s="136" t="s">
        <v>60</v>
      </c>
      <c r="I17" s="137">
        <f>I18</f>
        <v>17</v>
      </c>
    </row>
    <row r="18" spans="1:9" ht="48.75" customHeight="1">
      <c r="A18" s="138" t="s">
        <v>83</v>
      </c>
      <c r="B18" s="139" t="s">
        <v>80</v>
      </c>
      <c r="C18" s="139" t="s">
        <v>34</v>
      </c>
      <c r="D18" s="139" t="s">
        <v>90</v>
      </c>
      <c r="E18" s="139" t="s">
        <v>67</v>
      </c>
      <c r="F18" s="139" t="s">
        <v>82</v>
      </c>
      <c r="G18" s="140" t="s">
        <v>85</v>
      </c>
      <c r="H18" s="141" t="s">
        <v>91</v>
      </c>
      <c r="I18" s="137">
        <v>17</v>
      </c>
    </row>
    <row r="19" spans="1:9" ht="14.25" customHeight="1">
      <c r="A19" s="138" t="s">
        <v>83</v>
      </c>
      <c r="B19" s="139" t="s">
        <v>80</v>
      </c>
      <c r="C19" s="139" t="s">
        <v>34</v>
      </c>
      <c r="D19" s="139" t="s">
        <v>92</v>
      </c>
      <c r="E19" s="139" t="s">
        <v>67</v>
      </c>
      <c r="F19" s="139" t="s">
        <v>82</v>
      </c>
      <c r="G19" s="140" t="s">
        <v>85</v>
      </c>
      <c r="H19" s="136" t="s">
        <v>59</v>
      </c>
      <c r="I19" s="137">
        <f>I20+I21</f>
        <v>310</v>
      </c>
    </row>
    <row r="20" spans="1:9" ht="31.5" customHeight="1">
      <c r="A20" s="138" t="s">
        <v>83</v>
      </c>
      <c r="B20" s="139" t="s">
        <v>80</v>
      </c>
      <c r="C20" s="139" t="s">
        <v>34</v>
      </c>
      <c r="D20" s="139" t="s">
        <v>187</v>
      </c>
      <c r="E20" s="139" t="s">
        <v>52</v>
      </c>
      <c r="F20" s="139" t="s">
        <v>82</v>
      </c>
      <c r="G20" s="140" t="s">
        <v>85</v>
      </c>
      <c r="H20" s="141" t="s">
        <v>186</v>
      </c>
      <c r="I20" s="137">
        <v>31</v>
      </c>
    </row>
    <row r="21" spans="1:9" ht="29.25" customHeight="1">
      <c r="A21" s="138" t="s">
        <v>83</v>
      </c>
      <c r="B21" s="139" t="s">
        <v>80</v>
      </c>
      <c r="C21" s="139" t="s">
        <v>34</v>
      </c>
      <c r="D21" s="139" t="s">
        <v>189</v>
      </c>
      <c r="E21" s="139" t="s">
        <v>52</v>
      </c>
      <c r="F21" s="139" t="s">
        <v>82</v>
      </c>
      <c r="G21" s="140" t="s">
        <v>85</v>
      </c>
      <c r="H21" s="141" t="s">
        <v>188</v>
      </c>
      <c r="I21" s="137">
        <v>279</v>
      </c>
    </row>
    <row r="22" spans="1:9" ht="15.75" customHeight="1">
      <c r="A22" s="138" t="s">
        <v>181</v>
      </c>
      <c r="B22" s="139" t="s">
        <v>80</v>
      </c>
      <c r="C22" s="139" t="s">
        <v>43</v>
      </c>
      <c r="D22" s="139" t="s">
        <v>81</v>
      </c>
      <c r="E22" s="139" t="s">
        <v>67</v>
      </c>
      <c r="F22" s="139" t="s">
        <v>82</v>
      </c>
      <c r="G22" s="140" t="s">
        <v>79</v>
      </c>
      <c r="H22" s="141" t="s">
        <v>120</v>
      </c>
      <c r="I22" s="137">
        <f>I23</f>
        <v>2</v>
      </c>
    </row>
    <row r="23" spans="1:9" ht="76.5" customHeight="1">
      <c r="A23" s="143" t="s">
        <v>181</v>
      </c>
      <c r="B23" s="139" t="s">
        <v>80</v>
      </c>
      <c r="C23" s="139" t="s">
        <v>43</v>
      </c>
      <c r="D23" s="139" t="s">
        <v>105</v>
      </c>
      <c r="E23" s="139" t="s">
        <v>25</v>
      </c>
      <c r="F23" s="139" t="s">
        <v>106</v>
      </c>
      <c r="G23" s="140" t="s">
        <v>85</v>
      </c>
      <c r="H23" s="141" t="s">
        <v>117</v>
      </c>
      <c r="I23" s="137">
        <v>2</v>
      </c>
    </row>
    <row r="24" spans="1:9" ht="31.5" customHeight="1">
      <c r="A24" s="138" t="s">
        <v>93</v>
      </c>
      <c r="B24" s="139" t="s">
        <v>80</v>
      </c>
      <c r="C24" s="139" t="s">
        <v>53</v>
      </c>
      <c r="D24" s="139" t="s">
        <v>81</v>
      </c>
      <c r="E24" s="139" t="s">
        <v>67</v>
      </c>
      <c r="F24" s="139" t="s">
        <v>82</v>
      </c>
      <c r="G24" s="140" t="s">
        <v>79</v>
      </c>
      <c r="H24" s="141" t="s">
        <v>94</v>
      </c>
      <c r="I24" s="137">
        <f>I26</f>
        <v>87</v>
      </c>
    </row>
    <row r="25" spans="1:9" ht="47.25" hidden="1">
      <c r="A25" s="138" t="s">
        <v>113</v>
      </c>
      <c r="B25" s="139" t="s">
        <v>80</v>
      </c>
      <c r="C25" s="139" t="s">
        <v>53</v>
      </c>
      <c r="D25" s="139" t="s">
        <v>81</v>
      </c>
      <c r="E25" s="139" t="s">
        <v>67</v>
      </c>
      <c r="F25" s="139" t="s">
        <v>82</v>
      </c>
      <c r="G25" s="140" t="s">
        <v>79</v>
      </c>
      <c r="H25" s="141" t="s">
        <v>94</v>
      </c>
      <c r="I25" s="137">
        <v>0</v>
      </c>
    </row>
    <row r="26" spans="1:9" ht="63" customHeight="1">
      <c r="A26" s="143" t="s">
        <v>93</v>
      </c>
      <c r="B26" s="139" t="s">
        <v>80</v>
      </c>
      <c r="C26" s="139" t="s">
        <v>53</v>
      </c>
      <c r="D26" s="139" t="s">
        <v>96</v>
      </c>
      <c r="E26" s="139" t="s">
        <v>52</v>
      </c>
      <c r="F26" s="139" t="s">
        <v>82</v>
      </c>
      <c r="G26" s="140" t="s">
        <v>95</v>
      </c>
      <c r="H26" s="141" t="s">
        <v>118</v>
      </c>
      <c r="I26" s="137">
        <v>87</v>
      </c>
    </row>
    <row r="27" spans="1:9" ht="20.25" customHeight="1">
      <c r="A27" s="143" t="s">
        <v>181</v>
      </c>
      <c r="B27" s="139" t="s">
        <v>80</v>
      </c>
      <c r="C27" s="139" t="s">
        <v>196</v>
      </c>
      <c r="D27" s="139" t="s">
        <v>197</v>
      </c>
      <c r="E27" s="139" t="s">
        <v>40</v>
      </c>
      <c r="F27" s="139" t="s">
        <v>82</v>
      </c>
      <c r="G27" s="140" t="s">
        <v>198</v>
      </c>
      <c r="H27" s="141" t="s">
        <v>205</v>
      </c>
      <c r="I27" s="137">
        <f>I28</f>
        <v>10</v>
      </c>
    </row>
    <row r="28" spans="1:9" ht="60.75" customHeight="1">
      <c r="A28" s="143" t="s">
        <v>181</v>
      </c>
      <c r="B28" s="139" t="s">
        <v>80</v>
      </c>
      <c r="C28" s="139" t="s">
        <v>196</v>
      </c>
      <c r="D28" s="139" t="s">
        <v>197</v>
      </c>
      <c r="E28" s="139" t="s">
        <v>40</v>
      </c>
      <c r="F28" s="139" t="s">
        <v>82</v>
      </c>
      <c r="G28" s="140" t="s">
        <v>198</v>
      </c>
      <c r="H28" s="141" t="s">
        <v>199</v>
      </c>
      <c r="I28" s="137">
        <v>10</v>
      </c>
    </row>
    <row r="29" spans="1:9" ht="21" customHeight="1">
      <c r="A29" s="143" t="s">
        <v>181</v>
      </c>
      <c r="B29" s="139" t="s">
        <v>80</v>
      </c>
      <c r="C29" s="139" t="s">
        <v>63</v>
      </c>
      <c r="D29" s="139" t="s">
        <v>81</v>
      </c>
      <c r="E29" s="139" t="s">
        <v>67</v>
      </c>
      <c r="F29" s="139" t="s">
        <v>82</v>
      </c>
      <c r="G29" s="140" t="s">
        <v>79</v>
      </c>
      <c r="H29" s="141" t="s">
        <v>201</v>
      </c>
      <c r="I29" s="137">
        <f>I30</f>
        <v>0</v>
      </c>
    </row>
    <row r="30" spans="1:9" ht="61.5" customHeight="1">
      <c r="A30" s="143" t="s">
        <v>181</v>
      </c>
      <c r="B30" s="139" t="s">
        <v>80</v>
      </c>
      <c r="C30" s="139" t="s">
        <v>63</v>
      </c>
      <c r="D30" s="139" t="s">
        <v>194</v>
      </c>
      <c r="E30" s="139" t="s">
        <v>52</v>
      </c>
      <c r="F30" s="139" t="s">
        <v>82</v>
      </c>
      <c r="G30" s="140" t="s">
        <v>195</v>
      </c>
      <c r="H30" s="144" t="s">
        <v>202</v>
      </c>
      <c r="I30" s="137"/>
    </row>
    <row r="31" spans="1:9" ht="15" customHeight="1">
      <c r="A31" s="143" t="s">
        <v>181</v>
      </c>
      <c r="B31" s="139" t="s">
        <v>80</v>
      </c>
      <c r="C31" s="139" t="s">
        <v>97</v>
      </c>
      <c r="D31" s="139" t="s">
        <v>81</v>
      </c>
      <c r="E31" s="139" t="s">
        <v>67</v>
      </c>
      <c r="F31" s="139" t="s">
        <v>82</v>
      </c>
      <c r="G31" s="140" t="s">
        <v>79</v>
      </c>
      <c r="H31" s="141" t="s">
        <v>18</v>
      </c>
      <c r="I31" s="137">
        <f>I32</f>
        <v>2</v>
      </c>
    </row>
    <row r="32" spans="1:9" ht="15" customHeight="1">
      <c r="A32" s="143" t="s">
        <v>181</v>
      </c>
      <c r="B32" s="139" t="s">
        <v>80</v>
      </c>
      <c r="C32" s="139" t="s">
        <v>97</v>
      </c>
      <c r="D32" s="139" t="s">
        <v>98</v>
      </c>
      <c r="E32" s="139" t="s">
        <v>67</v>
      </c>
      <c r="F32" s="139" t="s">
        <v>82</v>
      </c>
      <c r="G32" s="140" t="s">
        <v>99</v>
      </c>
      <c r="H32" s="136" t="s">
        <v>100</v>
      </c>
      <c r="I32" s="137">
        <f>I34+I33</f>
        <v>2</v>
      </c>
    </row>
    <row r="33" spans="1:9" ht="24.75" customHeight="1">
      <c r="A33" s="143" t="s">
        <v>181</v>
      </c>
      <c r="B33" s="139" t="s">
        <v>80</v>
      </c>
      <c r="C33" s="139" t="s">
        <v>97</v>
      </c>
      <c r="D33" s="139" t="s">
        <v>121</v>
      </c>
      <c r="E33" s="139" t="s">
        <v>52</v>
      </c>
      <c r="F33" s="139" t="s">
        <v>82</v>
      </c>
      <c r="G33" s="140" t="s">
        <v>99</v>
      </c>
      <c r="H33" s="141" t="s">
        <v>69</v>
      </c>
      <c r="I33" s="137"/>
    </row>
    <row r="34" spans="1:9" ht="18" customHeight="1">
      <c r="A34" s="143" t="s">
        <v>181</v>
      </c>
      <c r="B34" s="139" t="s">
        <v>80</v>
      </c>
      <c r="C34" s="139" t="s">
        <v>97</v>
      </c>
      <c r="D34" s="139" t="s">
        <v>101</v>
      </c>
      <c r="E34" s="139" t="s">
        <v>52</v>
      </c>
      <c r="F34" s="139" t="s">
        <v>82</v>
      </c>
      <c r="G34" s="140" t="s">
        <v>99</v>
      </c>
      <c r="H34" s="141" t="s">
        <v>68</v>
      </c>
      <c r="I34" s="137">
        <v>2</v>
      </c>
    </row>
    <row r="35" spans="1:9" ht="18" customHeight="1">
      <c r="A35" s="143" t="s">
        <v>181</v>
      </c>
      <c r="B35" s="139" t="s">
        <v>78</v>
      </c>
      <c r="C35" s="139" t="s">
        <v>67</v>
      </c>
      <c r="D35" s="139" t="s">
        <v>81</v>
      </c>
      <c r="E35" s="139" t="s">
        <v>67</v>
      </c>
      <c r="F35" s="139" t="s">
        <v>82</v>
      </c>
      <c r="G35" s="140" t="s">
        <v>79</v>
      </c>
      <c r="H35" s="136" t="s">
        <v>19</v>
      </c>
      <c r="I35" s="137">
        <f>I36+I39+I40+I41+I38</f>
        <v>953.6</v>
      </c>
    </row>
    <row r="36" spans="1:9" ht="31.5" customHeight="1">
      <c r="A36" s="143" t="s">
        <v>181</v>
      </c>
      <c r="B36" s="139" t="s">
        <v>78</v>
      </c>
      <c r="C36" s="139" t="s">
        <v>40</v>
      </c>
      <c r="D36" s="139" t="s">
        <v>295</v>
      </c>
      <c r="E36" s="139" t="s">
        <v>52</v>
      </c>
      <c r="F36" s="139" t="s">
        <v>82</v>
      </c>
      <c r="G36" s="140" t="s">
        <v>102</v>
      </c>
      <c r="H36" s="141" t="s">
        <v>108</v>
      </c>
      <c r="I36" s="137">
        <v>907.2</v>
      </c>
    </row>
    <row r="37" spans="1:9" ht="14.25" customHeight="1" hidden="1">
      <c r="A37" s="143"/>
      <c r="B37" s="145"/>
      <c r="C37" s="145"/>
      <c r="D37" s="145"/>
      <c r="E37" s="145"/>
      <c r="F37" s="145"/>
      <c r="G37" s="146"/>
      <c r="H37" s="147"/>
      <c r="I37" s="137"/>
    </row>
    <row r="38" spans="1:9" ht="15.75">
      <c r="A38" s="143" t="s">
        <v>181</v>
      </c>
      <c r="B38" s="145" t="s">
        <v>78</v>
      </c>
      <c r="C38" s="145" t="s">
        <v>40</v>
      </c>
      <c r="D38" s="145" t="s">
        <v>294</v>
      </c>
      <c r="E38" s="145" t="s">
        <v>52</v>
      </c>
      <c r="F38" s="145" t="s">
        <v>82</v>
      </c>
      <c r="G38" s="146" t="s">
        <v>102</v>
      </c>
      <c r="H38" s="141" t="s">
        <v>114</v>
      </c>
      <c r="I38" s="148">
        <v>0</v>
      </c>
    </row>
    <row r="39" spans="1:9" ht="45" customHeight="1">
      <c r="A39" s="143" t="s">
        <v>181</v>
      </c>
      <c r="B39" s="145" t="s">
        <v>78</v>
      </c>
      <c r="C39" s="145" t="s">
        <v>40</v>
      </c>
      <c r="D39" s="145" t="s">
        <v>296</v>
      </c>
      <c r="E39" s="145" t="s">
        <v>52</v>
      </c>
      <c r="F39" s="145" t="s">
        <v>82</v>
      </c>
      <c r="G39" s="146" t="s">
        <v>102</v>
      </c>
      <c r="H39" s="141" t="s">
        <v>115</v>
      </c>
      <c r="I39" s="137">
        <v>46.4</v>
      </c>
    </row>
    <row r="40" spans="1:9" ht="31.5">
      <c r="A40" s="143" t="s">
        <v>181</v>
      </c>
      <c r="B40" s="145" t="s">
        <v>78</v>
      </c>
      <c r="C40" s="145" t="s">
        <v>40</v>
      </c>
      <c r="D40" s="145" t="s">
        <v>297</v>
      </c>
      <c r="E40" s="145" t="s">
        <v>52</v>
      </c>
      <c r="F40" s="145" t="s">
        <v>82</v>
      </c>
      <c r="G40" s="146" t="s">
        <v>102</v>
      </c>
      <c r="H40" s="141" t="s">
        <v>116</v>
      </c>
      <c r="I40" s="137"/>
    </row>
    <row r="41" spans="1:9" ht="33.75" customHeight="1">
      <c r="A41" s="143" t="s">
        <v>181</v>
      </c>
      <c r="B41" s="139" t="s">
        <v>78</v>
      </c>
      <c r="C41" s="139" t="s">
        <v>38</v>
      </c>
      <c r="D41" s="139" t="s">
        <v>98</v>
      </c>
      <c r="E41" s="139" t="s">
        <v>52</v>
      </c>
      <c r="F41" s="139" t="s">
        <v>82</v>
      </c>
      <c r="G41" s="140" t="s">
        <v>99</v>
      </c>
      <c r="H41" s="141" t="s">
        <v>192</v>
      </c>
      <c r="I41" s="137">
        <v>0</v>
      </c>
    </row>
    <row r="42" spans="1:9" ht="18" customHeight="1" hidden="1">
      <c r="A42" s="149"/>
      <c r="B42" s="150"/>
      <c r="C42" s="150"/>
      <c r="D42" s="150"/>
      <c r="E42" s="150"/>
      <c r="F42" s="150"/>
      <c r="G42" s="150"/>
      <c r="H42" s="141"/>
      <c r="I42" s="137"/>
    </row>
    <row r="43" spans="1:9" ht="29.25" customHeight="1" hidden="1">
      <c r="A43" s="149"/>
      <c r="B43" s="150"/>
      <c r="C43" s="150"/>
      <c r="D43" s="150"/>
      <c r="E43" s="150"/>
      <c r="F43" s="150"/>
      <c r="G43" s="150"/>
      <c r="H43" s="141"/>
      <c r="I43" s="137"/>
    </row>
    <row r="44" spans="1:9" ht="18.75" customHeight="1">
      <c r="A44" s="143" t="s">
        <v>79</v>
      </c>
      <c r="B44" s="139" t="s">
        <v>273</v>
      </c>
      <c r="C44" s="139" t="s">
        <v>67</v>
      </c>
      <c r="D44" s="139" t="s">
        <v>81</v>
      </c>
      <c r="E44" s="139" t="s">
        <v>67</v>
      </c>
      <c r="F44" s="139" t="s">
        <v>82</v>
      </c>
      <c r="G44" s="140" t="s">
        <v>79</v>
      </c>
      <c r="H44" s="136" t="s">
        <v>103</v>
      </c>
      <c r="I44" s="137">
        <f>I10+I35</f>
        <v>1413.6</v>
      </c>
    </row>
    <row r="45" spans="1:9" ht="15.75">
      <c r="A45" s="137"/>
      <c r="B45" s="137"/>
      <c r="C45" s="137"/>
      <c r="D45" s="151"/>
      <c r="E45" s="137"/>
      <c r="F45" s="137"/>
      <c r="G45" s="137"/>
      <c r="H45" s="141" t="s">
        <v>298</v>
      </c>
      <c r="I45" s="137">
        <v>-46</v>
      </c>
    </row>
    <row r="46" spans="1:9" ht="12.75">
      <c r="A46" s="282"/>
      <c r="B46" s="282"/>
      <c r="C46" s="282"/>
      <c r="D46" s="282"/>
      <c r="E46" s="282"/>
      <c r="F46" s="282"/>
      <c r="G46" s="282"/>
      <c r="H46" s="282"/>
      <c r="I46" s="282"/>
    </row>
    <row r="47" spans="1:9" ht="12.75">
      <c r="A47" s="282"/>
      <c r="B47" s="282"/>
      <c r="C47" s="282"/>
      <c r="D47" s="282"/>
      <c r="E47" s="282"/>
      <c r="F47" s="282"/>
      <c r="G47" s="282"/>
      <c r="H47" s="282"/>
      <c r="I47" s="282"/>
    </row>
    <row r="48" spans="1:9" ht="12.75">
      <c r="A48" s="282"/>
      <c r="B48" s="282"/>
      <c r="C48" s="282"/>
      <c r="D48" s="282"/>
      <c r="E48" s="282"/>
      <c r="F48" s="282"/>
      <c r="G48" s="282"/>
      <c r="H48" s="282"/>
      <c r="I48" s="282"/>
    </row>
    <row r="49" spans="1:9" ht="12" hidden="1">
      <c r="A49" s="31"/>
      <c r="B49" s="31"/>
      <c r="C49" s="31"/>
      <c r="D49" s="31"/>
      <c r="E49" s="31"/>
      <c r="F49" s="31"/>
      <c r="G49" s="31"/>
      <c r="H49" s="31"/>
      <c r="I49" s="31"/>
    </row>
    <row r="50" spans="1:9" ht="12">
      <c r="A50" s="283"/>
      <c r="B50" s="283"/>
      <c r="C50" s="283"/>
      <c r="D50" s="283"/>
      <c r="E50" s="283"/>
      <c r="F50" s="283"/>
      <c r="G50" s="283"/>
      <c r="H50" s="283"/>
      <c r="I50" s="283"/>
    </row>
    <row r="51" spans="1:9" ht="6" customHeight="1">
      <c r="A51" s="283"/>
      <c r="B51" s="283"/>
      <c r="C51" s="283"/>
      <c r="D51" s="283"/>
      <c r="E51" s="283"/>
      <c r="F51" s="283"/>
      <c r="G51" s="283"/>
      <c r="H51" s="283"/>
      <c r="I51" s="283"/>
    </row>
    <row r="52" spans="1:9" ht="12">
      <c r="A52" s="281"/>
      <c r="B52" s="284"/>
      <c r="C52" s="284"/>
      <c r="D52" s="284"/>
      <c r="E52" s="284"/>
      <c r="F52" s="284"/>
      <c r="G52" s="284"/>
      <c r="H52" s="32"/>
      <c r="I52" s="33"/>
    </row>
    <row r="53" spans="1:9" ht="107.25" customHeight="1">
      <c r="A53" s="34"/>
      <c r="B53" s="34"/>
      <c r="C53" s="34"/>
      <c r="D53" s="35"/>
      <c r="E53" s="34"/>
      <c r="F53" s="34"/>
      <c r="G53" s="35"/>
      <c r="H53" s="32"/>
      <c r="I53" s="36"/>
    </row>
    <row r="54" spans="1:9" ht="12">
      <c r="A54" s="281"/>
      <c r="B54" s="281"/>
      <c r="C54" s="281"/>
      <c r="D54" s="281"/>
      <c r="E54" s="281"/>
      <c r="F54" s="281"/>
      <c r="G54" s="281"/>
      <c r="H54" s="37"/>
      <c r="I54" s="38"/>
    </row>
    <row r="55" spans="1:9" ht="12">
      <c r="A55" s="20"/>
      <c r="B55" s="20"/>
      <c r="C55" s="20"/>
      <c r="D55" s="20"/>
      <c r="E55" s="20"/>
      <c r="F55" s="20"/>
      <c r="G55" s="20"/>
      <c r="H55" s="39"/>
      <c r="I55" s="31"/>
    </row>
    <row r="56" spans="1:9" ht="12">
      <c r="A56" s="20"/>
      <c r="B56" s="20"/>
      <c r="C56" s="20"/>
      <c r="D56" s="20"/>
      <c r="E56" s="20"/>
      <c r="F56" s="20"/>
      <c r="G56" s="20"/>
      <c r="H56" s="40"/>
      <c r="I56" s="31"/>
    </row>
    <row r="57" spans="1:9" ht="12">
      <c r="A57" s="20"/>
      <c r="B57" s="20"/>
      <c r="C57" s="20"/>
      <c r="D57" s="20"/>
      <c r="E57" s="20"/>
      <c r="F57" s="20"/>
      <c r="G57" s="20"/>
      <c r="H57" s="39"/>
      <c r="I57" s="31"/>
    </row>
    <row r="58" spans="1:9" ht="12">
      <c r="A58" s="20"/>
      <c r="B58" s="20"/>
      <c r="C58" s="20"/>
      <c r="D58" s="20"/>
      <c r="E58" s="20"/>
      <c r="F58" s="20"/>
      <c r="G58" s="20"/>
      <c r="H58" s="40"/>
      <c r="I58" s="31"/>
    </row>
    <row r="59" spans="1:9" ht="12">
      <c r="A59" s="20"/>
      <c r="B59" s="20"/>
      <c r="C59" s="20"/>
      <c r="D59" s="20"/>
      <c r="E59" s="20"/>
      <c r="F59" s="20"/>
      <c r="G59" s="20"/>
      <c r="H59" s="40"/>
      <c r="I59" s="31"/>
    </row>
    <row r="60" spans="1:9" ht="12">
      <c r="A60" s="20"/>
      <c r="B60" s="20"/>
      <c r="C60" s="20"/>
      <c r="D60" s="20"/>
      <c r="E60" s="20"/>
      <c r="F60" s="20"/>
      <c r="G60" s="20"/>
      <c r="H60" s="39"/>
      <c r="I60" s="31"/>
    </row>
    <row r="61" spans="1:9" ht="12">
      <c r="A61" s="20"/>
      <c r="B61" s="20"/>
      <c r="C61" s="20"/>
      <c r="D61" s="21"/>
      <c r="E61" s="20"/>
      <c r="F61" s="20"/>
      <c r="G61" s="20"/>
      <c r="H61" s="40"/>
      <c r="I61" s="31"/>
    </row>
    <row r="62" spans="1:9" ht="12">
      <c r="A62" s="20"/>
      <c r="B62" s="20"/>
      <c r="C62" s="20"/>
      <c r="D62" s="21"/>
      <c r="E62" s="20"/>
      <c r="F62" s="20"/>
      <c r="G62" s="20"/>
      <c r="H62" s="39"/>
      <c r="I62" s="31"/>
    </row>
    <row r="63" spans="1:9" ht="12">
      <c r="A63" s="20"/>
      <c r="B63" s="20"/>
      <c r="C63" s="20"/>
      <c r="D63" s="21"/>
      <c r="E63" s="20"/>
      <c r="F63" s="20"/>
      <c r="G63" s="20"/>
      <c r="H63" s="41"/>
      <c r="I63" s="31"/>
    </row>
    <row r="64" spans="1:9" ht="12">
      <c r="A64" s="20"/>
      <c r="B64" s="20"/>
      <c r="C64" s="20"/>
      <c r="D64" s="21"/>
      <c r="E64" s="20"/>
      <c r="F64" s="20"/>
      <c r="G64" s="20"/>
      <c r="H64" s="39"/>
      <c r="I64" s="31"/>
    </row>
    <row r="65" spans="1:9" ht="12">
      <c r="A65" s="20"/>
      <c r="B65" s="20"/>
      <c r="C65" s="20"/>
      <c r="D65" s="21"/>
      <c r="E65" s="20"/>
      <c r="F65" s="20"/>
      <c r="G65" s="20"/>
      <c r="H65" s="41"/>
      <c r="I65" s="31"/>
    </row>
    <row r="66" spans="1:9" ht="12" hidden="1">
      <c r="A66" s="20"/>
      <c r="B66" s="20"/>
      <c r="C66" s="20"/>
      <c r="D66" s="21"/>
      <c r="E66" s="20"/>
      <c r="F66" s="20"/>
      <c r="G66" s="20"/>
      <c r="H66" s="41"/>
      <c r="I66" s="31"/>
    </row>
    <row r="67" spans="1:9" ht="12" hidden="1">
      <c r="A67" s="20"/>
      <c r="B67" s="20"/>
      <c r="C67" s="20"/>
      <c r="D67" s="21"/>
      <c r="E67" s="20"/>
      <c r="F67" s="20"/>
      <c r="G67" s="20"/>
      <c r="H67" s="40"/>
      <c r="I67" s="31"/>
    </row>
    <row r="68" spans="1:9" ht="12" hidden="1">
      <c r="A68" s="20"/>
      <c r="B68" s="20"/>
      <c r="C68" s="20"/>
      <c r="D68" s="21"/>
      <c r="E68" s="20"/>
      <c r="F68" s="20"/>
      <c r="G68" s="20"/>
      <c r="H68" s="39"/>
      <c r="I68" s="31"/>
    </row>
    <row r="69" spans="1:9" ht="12" hidden="1">
      <c r="A69" s="20"/>
      <c r="B69" s="20"/>
      <c r="C69" s="20"/>
      <c r="D69" s="21"/>
      <c r="E69" s="20"/>
      <c r="F69" s="20"/>
      <c r="G69" s="20"/>
      <c r="H69" s="42"/>
      <c r="I69" s="31"/>
    </row>
    <row r="70" spans="1:9" ht="12" hidden="1">
      <c r="A70" s="20"/>
      <c r="B70" s="20"/>
      <c r="C70" s="20"/>
      <c r="D70" s="21"/>
      <c r="E70" s="20"/>
      <c r="F70" s="20"/>
      <c r="G70" s="20"/>
      <c r="H70" s="41"/>
      <c r="I70" s="31"/>
    </row>
    <row r="71" spans="1:9" ht="12">
      <c r="A71" s="20"/>
      <c r="B71" s="20"/>
      <c r="C71" s="20"/>
      <c r="D71" s="21"/>
      <c r="E71" s="20"/>
      <c r="F71" s="20"/>
      <c r="G71" s="20"/>
      <c r="H71" s="41"/>
      <c r="I71" s="31"/>
    </row>
    <row r="72" spans="1:9" ht="12">
      <c r="A72" s="20"/>
      <c r="B72" s="20"/>
      <c r="C72" s="20"/>
      <c r="D72" s="21"/>
      <c r="E72" s="20"/>
      <c r="F72" s="20"/>
      <c r="G72" s="20"/>
      <c r="H72" s="40"/>
      <c r="I72" s="31"/>
    </row>
    <row r="73" spans="1:9" ht="12">
      <c r="A73" s="20"/>
      <c r="B73" s="20"/>
      <c r="C73" s="20"/>
      <c r="D73" s="21"/>
      <c r="E73" s="20"/>
      <c r="F73" s="20"/>
      <c r="G73" s="20"/>
      <c r="H73" s="40"/>
      <c r="I73" s="31"/>
    </row>
    <row r="74" spans="1:9" ht="12">
      <c r="A74" s="20"/>
      <c r="B74" s="20"/>
      <c r="C74" s="20"/>
      <c r="D74" s="21"/>
      <c r="E74" s="20"/>
      <c r="F74" s="20"/>
      <c r="G74" s="20"/>
      <c r="H74" s="41"/>
      <c r="I74" s="31"/>
    </row>
    <row r="75" spans="1:9" ht="12" hidden="1">
      <c r="A75" s="20"/>
      <c r="B75" s="20"/>
      <c r="C75" s="20"/>
      <c r="D75" s="21"/>
      <c r="E75" s="20"/>
      <c r="F75" s="20"/>
      <c r="G75" s="20"/>
      <c r="H75" s="40"/>
      <c r="I75" s="31"/>
    </row>
    <row r="76" spans="1:9" ht="83.25" customHeight="1" hidden="1">
      <c r="A76" s="20"/>
      <c r="B76" s="20"/>
      <c r="C76" s="20"/>
      <c r="D76" s="21"/>
      <c r="E76" s="20"/>
      <c r="F76" s="20"/>
      <c r="G76" s="20"/>
      <c r="H76" s="41"/>
      <c r="I76" s="31"/>
    </row>
    <row r="77" spans="1:9" ht="12" hidden="1">
      <c r="A77" s="20"/>
      <c r="B77" s="20"/>
      <c r="C77" s="20"/>
      <c r="D77" s="21"/>
      <c r="E77" s="20"/>
      <c r="F77" s="20"/>
      <c r="G77" s="20"/>
      <c r="H77" s="41"/>
      <c r="I77" s="31"/>
    </row>
    <row r="78" spans="1:9" ht="12" hidden="1">
      <c r="A78" s="20"/>
      <c r="B78" s="20"/>
      <c r="C78" s="20"/>
      <c r="D78" s="21"/>
      <c r="E78" s="20"/>
      <c r="F78" s="20"/>
      <c r="G78" s="20"/>
      <c r="H78" s="41"/>
      <c r="I78" s="31"/>
    </row>
    <row r="79" spans="1:9" ht="12">
      <c r="A79" s="20"/>
      <c r="B79" s="20"/>
      <c r="C79" s="20"/>
      <c r="D79" s="21"/>
      <c r="E79" s="20"/>
      <c r="F79" s="20"/>
      <c r="G79" s="20"/>
      <c r="H79" s="40"/>
      <c r="I79" s="31"/>
    </row>
    <row r="80" spans="1:9" ht="12">
      <c r="A80" s="20"/>
      <c r="B80" s="20"/>
      <c r="C80" s="20"/>
      <c r="D80" s="21"/>
      <c r="E80" s="20"/>
      <c r="F80" s="20"/>
      <c r="G80" s="20"/>
      <c r="H80" s="39"/>
      <c r="I80" s="31"/>
    </row>
    <row r="81" spans="1:9" ht="12">
      <c r="A81" s="20"/>
      <c r="B81" s="20"/>
      <c r="C81" s="20"/>
      <c r="D81" s="21"/>
      <c r="E81" s="20"/>
      <c r="F81" s="20"/>
      <c r="G81" s="20"/>
      <c r="H81" s="41"/>
      <c r="I81" s="31"/>
    </row>
    <row r="82" spans="1:9" ht="12">
      <c r="A82" s="20"/>
      <c r="B82" s="20"/>
      <c r="C82" s="20"/>
      <c r="D82" s="21"/>
      <c r="E82" s="20"/>
      <c r="F82" s="20"/>
      <c r="G82" s="20"/>
      <c r="H82" s="39"/>
      <c r="I82" s="31"/>
    </row>
    <row r="83" spans="1:9" ht="12">
      <c r="A83" s="20"/>
      <c r="B83" s="20"/>
      <c r="C83" s="20"/>
      <c r="D83" s="21"/>
      <c r="E83" s="20"/>
      <c r="F83" s="20"/>
      <c r="G83" s="20"/>
      <c r="H83" s="41"/>
      <c r="I83" s="31"/>
    </row>
    <row r="84" spans="1:9" ht="12">
      <c r="A84" s="20"/>
      <c r="B84" s="20"/>
      <c r="C84" s="20"/>
      <c r="D84" s="21"/>
      <c r="E84" s="20"/>
      <c r="F84" s="20"/>
      <c r="G84" s="20"/>
      <c r="H84" s="41"/>
      <c r="I84" s="31"/>
    </row>
    <row r="85" spans="1:9" ht="12">
      <c r="A85" s="20"/>
      <c r="B85" s="20"/>
      <c r="C85" s="20"/>
      <c r="D85" s="21"/>
      <c r="E85" s="20"/>
      <c r="F85" s="20"/>
      <c r="G85" s="20"/>
      <c r="H85" s="41"/>
      <c r="I85" s="31"/>
    </row>
    <row r="86" spans="1:9" ht="12">
      <c r="A86" s="20"/>
      <c r="B86" s="20"/>
      <c r="C86" s="20"/>
      <c r="D86" s="21"/>
      <c r="E86" s="20"/>
      <c r="F86" s="20"/>
      <c r="G86" s="20"/>
      <c r="H86" s="41"/>
      <c r="I86" s="31"/>
    </row>
    <row r="87" spans="1:9" ht="0.75" customHeight="1">
      <c r="A87" s="20"/>
      <c r="B87" s="20"/>
      <c r="C87" s="20"/>
      <c r="D87" s="21"/>
      <c r="E87" s="20"/>
      <c r="F87" s="20"/>
      <c r="G87" s="20"/>
      <c r="H87" s="41"/>
      <c r="I87" s="31"/>
    </row>
    <row r="88" spans="1:9" ht="12" hidden="1">
      <c r="A88" s="20"/>
      <c r="B88" s="20"/>
      <c r="C88" s="20"/>
      <c r="D88" s="21"/>
      <c r="E88" s="20"/>
      <c r="F88" s="20"/>
      <c r="G88" s="20"/>
      <c r="H88" s="41"/>
      <c r="I88" s="31"/>
    </row>
    <row r="89" spans="1:9" ht="12">
      <c r="A89" s="20"/>
      <c r="B89" s="20"/>
      <c r="C89" s="20"/>
      <c r="D89" s="21"/>
      <c r="E89" s="20"/>
      <c r="F89" s="20"/>
      <c r="G89" s="20"/>
      <c r="H89" s="39"/>
      <c r="I89" s="31"/>
    </row>
    <row r="90" spans="1:9" ht="12">
      <c r="A90" s="22"/>
      <c r="B90" s="22"/>
      <c r="C90" s="22"/>
      <c r="D90" s="21"/>
      <c r="E90" s="22"/>
      <c r="F90" s="22"/>
      <c r="G90" s="22"/>
      <c r="H90" s="40"/>
      <c r="I90" s="31"/>
    </row>
    <row r="91" spans="1:9" ht="12">
      <c r="A91" s="22"/>
      <c r="B91" s="22"/>
      <c r="C91" s="22"/>
      <c r="D91" s="21"/>
      <c r="E91" s="22"/>
      <c r="F91" s="22"/>
      <c r="G91" s="22"/>
      <c r="H91" s="40"/>
      <c r="I91" s="31"/>
    </row>
  </sheetData>
  <sheetProtection/>
  <mergeCells count="12">
    <mergeCell ref="A54:G54"/>
    <mergeCell ref="A46:I46"/>
    <mergeCell ref="A47:I47"/>
    <mergeCell ref="A48:I48"/>
    <mergeCell ref="A50:I51"/>
    <mergeCell ref="A52:G52"/>
    <mergeCell ref="A1:I1"/>
    <mergeCell ref="A5:I6"/>
    <mergeCell ref="A7:G7"/>
    <mergeCell ref="A9:G9"/>
    <mergeCell ref="A2:I2"/>
    <mergeCell ref="A3:I3"/>
  </mergeCells>
  <printOptions/>
  <pageMargins left="0.4" right="0" top="0" bottom="0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5.25390625" style="0" customWidth="1"/>
    <col min="2" max="3" width="5.125" style="0" customWidth="1"/>
    <col min="4" max="4" width="7.00390625" style="0" customWidth="1"/>
    <col min="5" max="5" width="4.875" style="0" customWidth="1"/>
    <col min="6" max="6" width="5.125" style="0" customWidth="1"/>
    <col min="7" max="7" width="7.75390625" style="0" customWidth="1"/>
    <col min="8" max="8" width="41.00390625" style="0" customWidth="1"/>
    <col min="9" max="9" width="12.75390625" style="0" bestFit="1" customWidth="1"/>
  </cols>
  <sheetData>
    <row r="1" spans="1:9" ht="12.75">
      <c r="A1" s="272" t="s">
        <v>288</v>
      </c>
      <c r="B1" s="272"/>
      <c r="C1" s="272"/>
      <c r="D1" s="272"/>
      <c r="E1" s="272"/>
      <c r="F1" s="272"/>
      <c r="G1" s="272"/>
      <c r="H1" s="272"/>
      <c r="I1" s="272"/>
    </row>
    <row r="2" spans="1:9" ht="12.75">
      <c r="A2" s="272" t="s">
        <v>180</v>
      </c>
      <c r="B2" s="272"/>
      <c r="C2" s="272"/>
      <c r="D2" s="272"/>
      <c r="E2" s="272"/>
      <c r="F2" s="272"/>
      <c r="G2" s="272"/>
      <c r="H2" s="272"/>
      <c r="I2" s="272"/>
    </row>
    <row r="3" spans="1:9" ht="12.75">
      <c r="A3" s="272" t="s">
        <v>320</v>
      </c>
      <c r="B3" s="272"/>
      <c r="C3" s="272"/>
      <c r="D3" s="272"/>
      <c r="E3" s="272"/>
      <c r="F3" s="272"/>
      <c r="G3" s="272"/>
      <c r="H3" s="272"/>
      <c r="I3" s="272"/>
    </row>
    <row r="4" spans="1:9" ht="12.75">
      <c r="A4" s="123"/>
      <c r="B4" s="123"/>
      <c r="C4" s="123"/>
      <c r="D4" s="123"/>
      <c r="E4" s="123"/>
      <c r="F4" s="123"/>
      <c r="G4" s="123"/>
      <c r="H4" s="123"/>
      <c r="I4" s="123"/>
    </row>
    <row r="5" spans="1:9" ht="12.75">
      <c r="A5" s="273" t="s">
        <v>279</v>
      </c>
      <c r="B5" s="273"/>
      <c r="C5" s="273"/>
      <c r="D5" s="273"/>
      <c r="E5" s="273"/>
      <c r="F5" s="273"/>
      <c r="G5" s="273"/>
      <c r="H5" s="273"/>
      <c r="I5" s="273"/>
    </row>
    <row r="6" spans="1:9" ht="12.75">
      <c r="A6" s="274"/>
      <c r="B6" s="274"/>
      <c r="C6" s="274"/>
      <c r="D6" s="274"/>
      <c r="E6" s="274"/>
      <c r="F6" s="274"/>
      <c r="G6" s="274"/>
      <c r="H6" s="274"/>
      <c r="I6" s="285"/>
    </row>
    <row r="7" spans="1:10" ht="12.75">
      <c r="A7" s="275" t="s">
        <v>13</v>
      </c>
      <c r="B7" s="276"/>
      <c r="C7" s="276"/>
      <c r="D7" s="276"/>
      <c r="E7" s="276"/>
      <c r="F7" s="276"/>
      <c r="G7" s="277"/>
      <c r="H7" s="124"/>
      <c r="I7" s="125"/>
      <c r="J7" s="195"/>
    </row>
    <row r="8" spans="1:10" ht="174" customHeight="1">
      <c r="A8" s="126" t="s">
        <v>70</v>
      </c>
      <c r="B8" s="126" t="s">
        <v>71</v>
      </c>
      <c r="C8" s="126" t="s">
        <v>72</v>
      </c>
      <c r="D8" s="127" t="s">
        <v>73</v>
      </c>
      <c r="E8" s="126" t="s">
        <v>74</v>
      </c>
      <c r="F8" s="126" t="s">
        <v>75</v>
      </c>
      <c r="G8" s="128" t="s">
        <v>76</v>
      </c>
      <c r="H8" s="129" t="s">
        <v>77</v>
      </c>
      <c r="I8" s="130" t="s">
        <v>281</v>
      </c>
      <c r="J8" s="130" t="s">
        <v>300</v>
      </c>
    </row>
    <row r="9" spans="1:10" ht="16.5" thickBot="1">
      <c r="A9" s="278" t="s">
        <v>78</v>
      </c>
      <c r="B9" s="279"/>
      <c r="C9" s="279"/>
      <c r="D9" s="279"/>
      <c r="E9" s="279"/>
      <c r="F9" s="279"/>
      <c r="G9" s="280"/>
      <c r="H9" s="131">
        <v>1</v>
      </c>
      <c r="I9" s="132">
        <v>3</v>
      </c>
      <c r="J9" s="195"/>
    </row>
    <row r="10" spans="1:10" ht="15.75">
      <c r="A10" s="133" t="s">
        <v>79</v>
      </c>
      <c r="B10" s="134" t="s">
        <v>80</v>
      </c>
      <c r="C10" s="134" t="s">
        <v>67</v>
      </c>
      <c r="D10" s="134" t="s">
        <v>81</v>
      </c>
      <c r="E10" s="134" t="s">
        <v>67</v>
      </c>
      <c r="F10" s="134" t="s">
        <v>82</v>
      </c>
      <c r="G10" s="135" t="s">
        <v>79</v>
      </c>
      <c r="H10" s="136" t="s">
        <v>14</v>
      </c>
      <c r="I10" s="137">
        <f>I11+I14+I16+I28+I30+I19+I24+I22+I26</f>
        <v>463</v>
      </c>
      <c r="J10" s="137">
        <f>J11+J14+J16+J28+J30+J19+J24+J22+J26</f>
        <v>465</v>
      </c>
    </row>
    <row r="11" spans="1:10" ht="28.5" customHeight="1">
      <c r="A11" s="138" t="s">
        <v>83</v>
      </c>
      <c r="B11" s="139" t="s">
        <v>80</v>
      </c>
      <c r="C11" s="139" t="s">
        <v>25</v>
      </c>
      <c r="D11" s="139" t="s">
        <v>81</v>
      </c>
      <c r="E11" s="139" t="s">
        <v>67</v>
      </c>
      <c r="F11" s="139" t="s">
        <v>82</v>
      </c>
      <c r="G11" s="140" t="s">
        <v>79</v>
      </c>
      <c r="H11" s="141" t="s">
        <v>15</v>
      </c>
      <c r="I11" s="137">
        <f>I12</f>
        <v>25</v>
      </c>
      <c r="J11" s="137">
        <f>J12</f>
        <v>27</v>
      </c>
    </row>
    <row r="12" spans="1:10" ht="23.25" customHeight="1">
      <c r="A12" s="138" t="s">
        <v>83</v>
      </c>
      <c r="B12" s="139" t="s">
        <v>80</v>
      </c>
      <c r="C12" s="139" t="s">
        <v>25</v>
      </c>
      <c r="D12" s="139" t="s">
        <v>84</v>
      </c>
      <c r="E12" s="139" t="s">
        <v>25</v>
      </c>
      <c r="F12" s="139" t="s">
        <v>82</v>
      </c>
      <c r="G12" s="140" t="s">
        <v>85</v>
      </c>
      <c r="H12" s="136" t="s">
        <v>16</v>
      </c>
      <c r="I12" s="137">
        <f>I13</f>
        <v>25</v>
      </c>
      <c r="J12" s="137">
        <f>J13</f>
        <v>27</v>
      </c>
    </row>
    <row r="13" spans="1:10" ht="120.75" customHeight="1">
      <c r="A13" s="138" t="s">
        <v>83</v>
      </c>
      <c r="B13" s="139" t="s">
        <v>80</v>
      </c>
      <c r="C13" s="139" t="s">
        <v>25</v>
      </c>
      <c r="D13" s="139" t="s">
        <v>185</v>
      </c>
      <c r="E13" s="139" t="s">
        <v>25</v>
      </c>
      <c r="F13" s="139" t="s">
        <v>82</v>
      </c>
      <c r="G13" s="140" t="s">
        <v>85</v>
      </c>
      <c r="H13" s="142" t="s">
        <v>184</v>
      </c>
      <c r="I13" s="137">
        <v>25</v>
      </c>
      <c r="J13" s="137">
        <v>27</v>
      </c>
    </row>
    <row r="14" spans="1:10" ht="28.5" customHeight="1">
      <c r="A14" s="138" t="s">
        <v>83</v>
      </c>
      <c r="B14" s="139" t="s">
        <v>80</v>
      </c>
      <c r="C14" s="139" t="s">
        <v>31</v>
      </c>
      <c r="D14" s="139" t="s">
        <v>81</v>
      </c>
      <c r="E14" s="139" t="s">
        <v>67</v>
      </c>
      <c r="F14" s="139" t="s">
        <v>82</v>
      </c>
      <c r="G14" s="140" t="s">
        <v>79</v>
      </c>
      <c r="H14" s="141" t="s">
        <v>17</v>
      </c>
      <c r="I14" s="137">
        <f>I15</f>
        <v>10</v>
      </c>
      <c r="J14" s="137">
        <f>J15</f>
        <v>10</v>
      </c>
    </row>
    <row r="15" spans="1:10" ht="27.75" customHeight="1">
      <c r="A15" s="138" t="s">
        <v>83</v>
      </c>
      <c r="B15" s="139" t="s">
        <v>80</v>
      </c>
      <c r="C15" s="139" t="s">
        <v>31</v>
      </c>
      <c r="D15" s="139" t="s">
        <v>86</v>
      </c>
      <c r="E15" s="139" t="s">
        <v>25</v>
      </c>
      <c r="F15" s="139" t="s">
        <v>82</v>
      </c>
      <c r="G15" s="140" t="s">
        <v>85</v>
      </c>
      <c r="H15" s="136" t="s">
        <v>87</v>
      </c>
      <c r="I15" s="137">
        <v>10</v>
      </c>
      <c r="J15" s="137">
        <v>10</v>
      </c>
    </row>
    <row r="16" spans="1:10" ht="27.75" customHeight="1">
      <c r="A16" s="138" t="s">
        <v>83</v>
      </c>
      <c r="B16" s="139" t="s">
        <v>80</v>
      </c>
      <c r="C16" s="139" t="s">
        <v>34</v>
      </c>
      <c r="D16" s="139" t="s">
        <v>81</v>
      </c>
      <c r="E16" s="139" t="s">
        <v>67</v>
      </c>
      <c r="F16" s="139" t="s">
        <v>82</v>
      </c>
      <c r="G16" s="140" t="s">
        <v>79</v>
      </c>
      <c r="H16" s="141" t="s">
        <v>88</v>
      </c>
      <c r="I16" s="137">
        <f>I17</f>
        <v>17</v>
      </c>
      <c r="J16" s="137">
        <f>J17</f>
        <v>17</v>
      </c>
    </row>
    <row r="17" spans="1:10" ht="26.25" customHeight="1">
      <c r="A17" s="138" t="s">
        <v>83</v>
      </c>
      <c r="B17" s="139" t="s">
        <v>80</v>
      </c>
      <c r="C17" s="139" t="s">
        <v>34</v>
      </c>
      <c r="D17" s="139" t="s">
        <v>89</v>
      </c>
      <c r="E17" s="139" t="s">
        <v>67</v>
      </c>
      <c r="F17" s="139" t="s">
        <v>82</v>
      </c>
      <c r="G17" s="140" t="s">
        <v>85</v>
      </c>
      <c r="H17" s="136" t="s">
        <v>60</v>
      </c>
      <c r="I17" s="137">
        <f>I18</f>
        <v>17</v>
      </c>
      <c r="J17" s="137">
        <f>J18</f>
        <v>17</v>
      </c>
    </row>
    <row r="18" spans="1:10" ht="63" customHeight="1">
      <c r="A18" s="138" t="s">
        <v>83</v>
      </c>
      <c r="B18" s="139" t="s">
        <v>80</v>
      </c>
      <c r="C18" s="139" t="s">
        <v>34</v>
      </c>
      <c r="D18" s="139" t="s">
        <v>90</v>
      </c>
      <c r="E18" s="139" t="s">
        <v>67</v>
      </c>
      <c r="F18" s="139" t="s">
        <v>82</v>
      </c>
      <c r="G18" s="140" t="s">
        <v>85</v>
      </c>
      <c r="H18" s="141" t="s">
        <v>91</v>
      </c>
      <c r="I18" s="137">
        <v>17</v>
      </c>
      <c r="J18" s="137">
        <v>17</v>
      </c>
    </row>
    <row r="19" spans="1:10" ht="21" customHeight="1">
      <c r="A19" s="138" t="s">
        <v>83</v>
      </c>
      <c r="B19" s="139" t="s">
        <v>80</v>
      </c>
      <c r="C19" s="139" t="s">
        <v>34</v>
      </c>
      <c r="D19" s="139" t="s">
        <v>92</v>
      </c>
      <c r="E19" s="139" t="s">
        <v>67</v>
      </c>
      <c r="F19" s="139" t="s">
        <v>82</v>
      </c>
      <c r="G19" s="140" t="s">
        <v>85</v>
      </c>
      <c r="H19" s="136" t="s">
        <v>59</v>
      </c>
      <c r="I19" s="137">
        <f>I20+I21</f>
        <v>310</v>
      </c>
      <c r="J19" s="137">
        <f>J20+J21</f>
        <v>310</v>
      </c>
    </row>
    <row r="20" spans="1:10" ht="58.5" customHeight="1">
      <c r="A20" s="138" t="s">
        <v>83</v>
      </c>
      <c r="B20" s="139" t="s">
        <v>80</v>
      </c>
      <c r="C20" s="139" t="s">
        <v>34</v>
      </c>
      <c r="D20" s="139" t="s">
        <v>187</v>
      </c>
      <c r="E20" s="139" t="s">
        <v>52</v>
      </c>
      <c r="F20" s="139" t="s">
        <v>82</v>
      </c>
      <c r="G20" s="140" t="s">
        <v>85</v>
      </c>
      <c r="H20" s="141" t="s">
        <v>186</v>
      </c>
      <c r="I20" s="137">
        <v>31</v>
      </c>
      <c r="J20" s="137">
        <v>31</v>
      </c>
    </row>
    <row r="21" spans="1:10" ht="60" customHeight="1">
      <c r="A21" s="138" t="s">
        <v>83</v>
      </c>
      <c r="B21" s="139" t="s">
        <v>80</v>
      </c>
      <c r="C21" s="139" t="s">
        <v>34</v>
      </c>
      <c r="D21" s="139" t="s">
        <v>189</v>
      </c>
      <c r="E21" s="139" t="s">
        <v>52</v>
      </c>
      <c r="F21" s="139" t="s">
        <v>82</v>
      </c>
      <c r="G21" s="140" t="s">
        <v>85</v>
      </c>
      <c r="H21" s="141" t="s">
        <v>188</v>
      </c>
      <c r="I21" s="137">
        <v>279</v>
      </c>
      <c r="J21" s="137">
        <v>279</v>
      </c>
    </row>
    <row r="22" spans="1:10" ht="33" customHeight="1">
      <c r="A22" s="138" t="s">
        <v>181</v>
      </c>
      <c r="B22" s="139" t="s">
        <v>80</v>
      </c>
      <c r="C22" s="139" t="s">
        <v>43</v>
      </c>
      <c r="D22" s="139" t="s">
        <v>81</v>
      </c>
      <c r="E22" s="139" t="s">
        <v>67</v>
      </c>
      <c r="F22" s="139" t="s">
        <v>82</v>
      </c>
      <c r="G22" s="140" t="s">
        <v>79</v>
      </c>
      <c r="H22" s="141" t="s">
        <v>120</v>
      </c>
      <c r="I22" s="137">
        <f>I23</f>
        <v>2</v>
      </c>
      <c r="J22" s="137">
        <f>J23</f>
        <v>2</v>
      </c>
    </row>
    <row r="23" spans="1:10" ht="110.25" customHeight="1">
      <c r="A23" s="143" t="s">
        <v>181</v>
      </c>
      <c r="B23" s="139" t="s">
        <v>80</v>
      </c>
      <c r="C23" s="139" t="s">
        <v>43</v>
      </c>
      <c r="D23" s="139" t="s">
        <v>105</v>
      </c>
      <c r="E23" s="139" t="s">
        <v>25</v>
      </c>
      <c r="F23" s="139" t="s">
        <v>106</v>
      </c>
      <c r="G23" s="140" t="s">
        <v>85</v>
      </c>
      <c r="H23" s="141" t="s">
        <v>117</v>
      </c>
      <c r="I23" s="137">
        <v>2</v>
      </c>
      <c r="J23" s="137">
        <v>2</v>
      </c>
    </row>
    <row r="24" spans="1:10" ht="78" customHeight="1">
      <c r="A24" s="138" t="s">
        <v>93</v>
      </c>
      <c r="B24" s="139" t="s">
        <v>80</v>
      </c>
      <c r="C24" s="139" t="s">
        <v>53</v>
      </c>
      <c r="D24" s="139" t="s">
        <v>81</v>
      </c>
      <c r="E24" s="139" t="s">
        <v>67</v>
      </c>
      <c r="F24" s="139" t="s">
        <v>82</v>
      </c>
      <c r="G24" s="140" t="s">
        <v>79</v>
      </c>
      <c r="H24" s="141" t="s">
        <v>94</v>
      </c>
      <c r="I24" s="137">
        <f>I25</f>
        <v>87</v>
      </c>
      <c r="J24" s="137">
        <f>J25</f>
        <v>87</v>
      </c>
    </row>
    <row r="25" spans="1:10" ht="47.25" customHeight="1">
      <c r="A25" s="143" t="s">
        <v>93</v>
      </c>
      <c r="B25" s="139" t="s">
        <v>80</v>
      </c>
      <c r="C25" s="139" t="s">
        <v>53</v>
      </c>
      <c r="D25" s="139" t="s">
        <v>96</v>
      </c>
      <c r="E25" s="139" t="s">
        <v>52</v>
      </c>
      <c r="F25" s="139" t="s">
        <v>82</v>
      </c>
      <c r="G25" s="140" t="s">
        <v>95</v>
      </c>
      <c r="H25" s="141" t="s">
        <v>118</v>
      </c>
      <c r="I25" s="137">
        <v>87</v>
      </c>
      <c r="J25" s="137">
        <v>87</v>
      </c>
    </row>
    <row r="26" spans="1:10" ht="35.25" customHeight="1">
      <c r="A26" s="143" t="s">
        <v>181</v>
      </c>
      <c r="B26" s="139" t="s">
        <v>80</v>
      </c>
      <c r="C26" s="139" t="s">
        <v>196</v>
      </c>
      <c r="D26" s="139" t="s">
        <v>197</v>
      </c>
      <c r="E26" s="139" t="s">
        <v>40</v>
      </c>
      <c r="F26" s="139" t="s">
        <v>82</v>
      </c>
      <c r="G26" s="140" t="s">
        <v>198</v>
      </c>
      <c r="H26" s="141" t="s">
        <v>205</v>
      </c>
      <c r="I26" s="137">
        <f>I27</f>
        <v>10</v>
      </c>
      <c r="J26" s="137">
        <f>J27</f>
        <v>10</v>
      </c>
    </row>
    <row r="27" spans="1:10" ht="49.5" customHeight="1">
      <c r="A27" s="143" t="s">
        <v>181</v>
      </c>
      <c r="B27" s="139" t="s">
        <v>80</v>
      </c>
      <c r="C27" s="139" t="s">
        <v>196</v>
      </c>
      <c r="D27" s="139" t="s">
        <v>197</v>
      </c>
      <c r="E27" s="139" t="s">
        <v>40</v>
      </c>
      <c r="F27" s="139" t="s">
        <v>82</v>
      </c>
      <c r="G27" s="140" t="s">
        <v>198</v>
      </c>
      <c r="H27" s="141" t="s">
        <v>199</v>
      </c>
      <c r="I27" s="137">
        <v>10</v>
      </c>
      <c r="J27" s="137">
        <v>10</v>
      </c>
    </row>
    <row r="28" spans="1:10" ht="30" customHeight="1">
      <c r="A28" s="143" t="s">
        <v>181</v>
      </c>
      <c r="B28" s="139" t="s">
        <v>80</v>
      </c>
      <c r="C28" s="139" t="s">
        <v>63</v>
      </c>
      <c r="D28" s="139" t="s">
        <v>81</v>
      </c>
      <c r="E28" s="139" t="s">
        <v>67</v>
      </c>
      <c r="F28" s="139" t="s">
        <v>82</v>
      </c>
      <c r="G28" s="140" t="s">
        <v>79</v>
      </c>
      <c r="H28" s="141" t="s">
        <v>201</v>
      </c>
      <c r="I28" s="137">
        <f>I29</f>
        <v>0</v>
      </c>
      <c r="J28" s="137">
        <f>J29</f>
        <v>0</v>
      </c>
    </row>
    <row r="29" spans="1:10" ht="63" customHeight="1">
      <c r="A29" s="143" t="s">
        <v>181</v>
      </c>
      <c r="B29" s="139" t="s">
        <v>80</v>
      </c>
      <c r="C29" s="139" t="s">
        <v>63</v>
      </c>
      <c r="D29" s="139" t="s">
        <v>194</v>
      </c>
      <c r="E29" s="139" t="s">
        <v>52</v>
      </c>
      <c r="F29" s="139" t="s">
        <v>82</v>
      </c>
      <c r="G29" s="140" t="s">
        <v>195</v>
      </c>
      <c r="H29" s="144" t="s">
        <v>202</v>
      </c>
      <c r="I29" s="137"/>
      <c r="J29" s="137"/>
    </row>
    <row r="30" spans="1:10" ht="23.25" customHeight="1">
      <c r="A30" s="143" t="s">
        <v>181</v>
      </c>
      <c r="B30" s="139" t="s">
        <v>80</v>
      </c>
      <c r="C30" s="139" t="s">
        <v>97</v>
      </c>
      <c r="D30" s="139" t="s">
        <v>81</v>
      </c>
      <c r="E30" s="139" t="s">
        <v>67</v>
      </c>
      <c r="F30" s="139" t="s">
        <v>82</v>
      </c>
      <c r="G30" s="140" t="s">
        <v>79</v>
      </c>
      <c r="H30" s="141" t="s">
        <v>18</v>
      </c>
      <c r="I30" s="137">
        <f>I31</f>
        <v>2</v>
      </c>
      <c r="J30" s="137">
        <f>J31</f>
        <v>2</v>
      </c>
    </row>
    <row r="31" spans="1:10" ht="18" customHeight="1">
      <c r="A31" s="143" t="s">
        <v>181</v>
      </c>
      <c r="B31" s="139" t="s">
        <v>80</v>
      </c>
      <c r="C31" s="139" t="s">
        <v>97</v>
      </c>
      <c r="D31" s="139" t="s">
        <v>98</v>
      </c>
      <c r="E31" s="139" t="s">
        <v>67</v>
      </c>
      <c r="F31" s="139" t="s">
        <v>82</v>
      </c>
      <c r="G31" s="140" t="s">
        <v>99</v>
      </c>
      <c r="H31" s="136" t="s">
        <v>100</v>
      </c>
      <c r="I31" s="137">
        <f>I33+I32</f>
        <v>2</v>
      </c>
      <c r="J31" s="137">
        <f>J33+J32</f>
        <v>2</v>
      </c>
    </row>
    <row r="32" spans="1:10" ht="29.25" customHeight="1">
      <c r="A32" s="143" t="s">
        <v>181</v>
      </c>
      <c r="B32" s="139" t="s">
        <v>80</v>
      </c>
      <c r="C32" s="139" t="s">
        <v>97</v>
      </c>
      <c r="D32" s="139" t="s">
        <v>121</v>
      </c>
      <c r="E32" s="139" t="s">
        <v>52</v>
      </c>
      <c r="F32" s="139" t="s">
        <v>82</v>
      </c>
      <c r="G32" s="140" t="s">
        <v>99</v>
      </c>
      <c r="H32" s="141" t="s">
        <v>69</v>
      </c>
      <c r="I32" s="137"/>
      <c r="J32" s="137"/>
    </row>
    <row r="33" spans="1:10" ht="30.75" customHeight="1">
      <c r="A33" s="143" t="s">
        <v>181</v>
      </c>
      <c r="B33" s="139" t="s">
        <v>80</v>
      </c>
      <c r="C33" s="139" t="s">
        <v>97</v>
      </c>
      <c r="D33" s="139" t="s">
        <v>101</v>
      </c>
      <c r="E33" s="139" t="s">
        <v>52</v>
      </c>
      <c r="F33" s="139" t="s">
        <v>82</v>
      </c>
      <c r="G33" s="140" t="s">
        <v>99</v>
      </c>
      <c r="H33" s="141" t="s">
        <v>68</v>
      </c>
      <c r="I33" s="137">
        <v>2</v>
      </c>
      <c r="J33" s="137">
        <v>2</v>
      </c>
    </row>
    <row r="34" spans="1:10" ht="18.75" customHeight="1">
      <c r="A34" s="143" t="s">
        <v>181</v>
      </c>
      <c r="B34" s="139" t="s">
        <v>78</v>
      </c>
      <c r="C34" s="139" t="s">
        <v>67</v>
      </c>
      <c r="D34" s="139" t="s">
        <v>81</v>
      </c>
      <c r="E34" s="139" t="s">
        <v>67</v>
      </c>
      <c r="F34" s="139" t="s">
        <v>82</v>
      </c>
      <c r="G34" s="140" t="s">
        <v>79</v>
      </c>
      <c r="H34" s="136" t="s">
        <v>19</v>
      </c>
      <c r="I34" s="137">
        <f>I35+I37+I38+I39+I36</f>
        <v>658.9</v>
      </c>
      <c r="J34" s="137">
        <f>J35+J37+J38+J39+J36</f>
        <v>669.6</v>
      </c>
    </row>
    <row r="35" spans="1:10" ht="26.25" customHeight="1">
      <c r="A35" s="143" t="s">
        <v>181</v>
      </c>
      <c r="B35" s="139" t="s">
        <v>78</v>
      </c>
      <c r="C35" s="139" t="s">
        <v>40</v>
      </c>
      <c r="D35" s="139" t="s">
        <v>107</v>
      </c>
      <c r="E35" s="139" t="s">
        <v>52</v>
      </c>
      <c r="F35" s="139" t="s">
        <v>82</v>
      </c>
      <c r="G35" s="140" t="s">
        <v>102</v>
      </c>
      <c r="H35" s="141" t="s">
        <v>108</v>
      </c>
      <c r="I35" s="137">
        <v>612</v>
      </c>
      <c r="J35" s="137">
        <v>621</v>
      </c>
    </row>
    <row r="36" spans="1:10" ht="15.75" customHeight="1">
      <c r="A36" s="143" t="s">
        <v>181</v>
      </c>
      <c r="B36" s="145" t="s">
        <v>78</v>
      </c>
      <c r="C36" s="145" t="s">
        <v>40</v>
      </c>
      <c r="D36" s="145" t="s">
        <v>119</v>
      </c>
      <c r="E36" s="145" t="s">
        <v>52</v>
      </c>
      <c r="F36" s="145" t="s">
        <v>82</v>
      </c>
      <c r="G36" s="146" t="s">
        <v>102</v>
      </c>
      <c r="H36" s="141" t="s">
        <v>114</v>
      </c>
      <c r="I36" s="148">
        <v>0</v>
      </c>
      <c r="J36" s="148">
        <v>0</v>
      </c>
    </row>
    <row r="37" spans="1:10" ht="61.5" customHeight="1">
      <c r="A37" s="143" t="s">
        <v>181</v>
      </c>
      <c r="B37" s="145" t="s">
        <v>78</v>
      </c>
      <c r="C37" s="145" t="s">
        <v>40</v>
      </c>
      <c r="D37" s="145" t="s">
        <v>109</v>
      </c>
      <c r="E37" s="145" t="s">
        <v>52</v>
      </c>
      <c r="F37" s="145" t="s">
        <v>82</v>
      </c>
      <c r="G37" s="146" t="s">
        <v>102</v>
      </c>
      <c r="H37" s="141" t="s">
        <v>115</v>
      </c>
      <c r="I37" s="137">
        <v>46.9</v>
      </c>
      <c r="J37" s="137">
        <v>48.6</v>
      </c>
    </row>
    <row r="38" spans="1:10" ht="42" customHeight="1">
      <c r="A38" s="143" t="s">
        <v>181</v>
      </c>
      <c r="B38" s="145" t="s">
        <v>78</v>
      </c>
      <c r="C38" s="145" t="s">
        <v>40</v>
      </c>
      <c r="D38" s="145" t="s">
        <v>110</v>
      </c>
      <c r="E38" s="145" t="s">
        <v>52</v>
      </c>
      <c r="F38" s="145" t="s">
        <v>82</v>
      </c>
      <c r="G38" s="146" t="s">
        <v>102</v>
      </c>
      <c r="H38" s="141" t="s">
        <v>116</v>
      </c>
      <c r="I38" s="137"/>
      <c r="J38" s="137"/>
    </row>
    <row r="39" spans="1:10" ht="30.75" customHeight="1">
      <c r="A39" s="143" t="s">
        <v>181</v>
      </c>
      <c r="B39" s="139" t="s">
        <v>78</v>
      </c>
      <c r="C39" s="139" t="s">
        <v>38</v>
      </c>
      <c r="D39" s="139" t="s">
        <v>98</v>
      </c>
      <c r="E39" s="139" t="s">
        <v>52</v>
      </c>
      <c r="F39" s="139" t="s">
        <v>82</v>
      </c>
      <c r="G39" s="140" t="s">
        <v>99</v>
      </c>
      <c r="H39" s="141" t="s">
        <v>192</v>
      </c>
      <c r="I39" s="137">
        <v>0</v>
      </c>
      <c r="J39" s="137">
        <v>0</v>
      </c>
    </row>
    <row r="40" spans="1:10" ht="27.75" customHeight="1">
      <c r="A40" s="143" t="s">
        <v>79</v>
      </c>
      <c r="B40" s="139" t="s">
        <v>273</v>
      </c>
      <c r="C40" s="139" t="s">
        <v>67</v>
      </c>
      <c r="D40" s="139" t="s">
        <v>81</v>
      </c>
      <c r="E40" s="139" t="s">
        <v>67</v>
      </c>
      <c r="F40" s="139" t="s">
        <v>82</v>
      </c>
      <c r="G40" s="140" t="s">
        <v>79</v>
      </c>
      <c r="H40" s="136" t="s">
        <v>103</v>
      </c>
      <c r="I40" s="137">
        <f>I10+I34</f>
        <v>1121.9</v>
      </c>
      <c r="J40" s="137">
        <f>J10+J34</f>
        <v>1134.6</v>
      </c>
    </row>
    <row r="41" spans="1:10" ht="15.75">
      <c r="A41" s="137"/>
      <c r="B41" s="137"/>
      <c r="C41" s="137"/>
      <c r="D41" s="151"/>
      <c r="E41" s="137"/>
      <c r="F41" s="137"/>
      <c r="G41" s="137"/>
      <c r="H41" s="141" t="s">
        <v>298</v>
      </c>
      <c r="I41" s="137"/>
      <c r="J41" s="195"/>
    </row>
  </sheetData>
  <sheetProtection/>
  <mergeCells count="6">
    <mergeCell ref="A7:G7"/>
    <mergeCell ref="A9:G9"/>
    <mergeCell ref="A1:I1"/>
    <mergeCell ref="A2:I2"/>
    <mergeCell ref="A3:I3"/>
    <mergeCell ref="A5:I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67.75390625" style="2" customWidth="1"/>
    <col min="2" max="2" width="9.125" style="4" customWidth="1"/>
    <col min="3" max="3" width="10.25390625" style="5" customWidth="1"/>
    <col min="4" max="4" width="14.75390625" style="2" customWidth="1"/>
    <col min="5" max="5" width="0.12890625" style="2" customWidth="1"/>
    <col min="6" max="16384" width="9.125" style="2" customWidth="1"/>
  </cols>
  <sheetData>
    <row r="1" s="3" customFormat="1" ht="10.5" customHeight="1">
      <c r="A1" s="1"/>
    </row>
    <row r="2" spans="1:9" s="3" customFormat="1" ht="10.5" customHeight="1">
      <c r="A2" s="1"/>
      <c r="B2" s="296" t="s">
        <v>289</v>
      </c>
      <c r="C2" s="296"/>
      <c r="D2" s="296"/>
      <c r="E2" s="120"/>
      <c r="F2" s="120"/>
      <c r="G2" s="120"/>
      <c r="H2" s="120"/>
      <c r="I2" s="120"/>
    </row>
    <row r="3" spans="1:9" s="3" customFormat="1" ht="10.5" customHeight="1">
      <c r="A3" s="120"/>
      <c r="B3" s="296" t="s">
        <v>190</v>
      </c>
      <c r="C3" s="296"/>
      <c r="D3" s="296"/>
      <c r="E3" s="120"/>
      <c r="F3" s="120"/>
      <c r="G3" s="120"/>
      <c r="H3" s="120"/>
      <c r="I3" s="120"/>
    </row>
    <row r="4" spans="1:9" s="3" customFormat="1" ht="10.5" customHeight="1">
      <c r="A4" s="1"/>
      <c r="B4" s="296" t="s">
        <v>12</v>
      </c>
      <c r="C4" s="296"/>
      <c r="D4" s="296"/>
      <c r="E4" s="120"/>
      <c r="F4" s="120"/>
      <c r="G4" s="120"/>
      <c r="H4" s="120"/>
      <c r="I4" s="120"/>
    </row>
    <row r="5" spans="1:9" s="3" customFormat="1" ht="10.5" customHeight="1">
      <c r="A5" s="1"/>
      <c r="B5" s="297" t="s">
        <v>321</v>
      </c>
      <c r="C5" s="297"/>
      <c r="D5" s="297"/>
      <c r="E5" s="120" t="s">
        <v>200</v>
      </c>
      <c r="F5" s="121" t="s">
        <v>203</v>
      </c>
      <c r="G5" s="121"/>
      <c r="H5" s="121"/>
      <c r="I5" s="121"/>
    </row>
    <row r="6" spans="1:4" s="3" customFormat="1" ht="52.5" customHeight="1">
      <c r="A6" s="1"/>
      <c r="B6" s="120"/>
      <c r="C6" s="120"/>
      <c r="D6" s="16"/>
    </row>
    <row r="7" spans="1:4" s="3" customFormat="1" ht="67.5" customHeight="1">
      <c r="A7" s="286" t="s">
        <v>301</v>
      </c>
      <c r="B7" s="286"/>
      <c r="C7" s="286"/>
      <c r="D7" s="286"/>
    </row>
    <row r="8" s="3" customFormat="1" ht="10.5" customHeight="1" thickBot="1">
      <c r="A8" s="1"/>
    </row>
    <row r="9" spans="1:4" ht="10.5" customHeight="1">
      <c r="A9" s="293" t="s">
        <v>21</v>
      </c>
      <c r="B9" s="288" t="s">
        <v>209</v>
      </c>
      <c r="C9" s="291" t="s">
        <v>23</v>
      </c>
      <c r="D9" s="287" t="s">
        <v>282</v>
      </c>
    </row>
    <row r="10" spans="1:4" ht="10.5" customHeight="1">
      <c r="A10" s="294"/>
      <c r="B10" s="289"/>
      <c r="C10" s="287"/>
      <c r="D10" s="287"/>
    </row>
    <row r="11" spans="1:4" ht="10.5" customHeight="1">
      <c r="A11" s="294"/>
      <c r="B11" s="289"/>
      <c r="C11" s="287"/>
      <c r="D11" s="287"/>
    </row>
    <row r="12" spans="1:4" ht="10.5" customHeight="1" thickBot="1">
      <c r="A12" s="295"/>
      <c r="B12" s="290"/>
      <c r="C12" s="292"/>
      <c r="D12" s="287"/>
    </row>
    <row r="13" spans="1:4" ht="16.5" customHeight="1">
      <c r="A13" s="152" t="s">
        <v>24</v>
      </c>
      <c r="B13" s="153" t="s">
        <v>206</v>
      </c>
      <c r="C13" s="154"/>
      <c r="D13" s="155">
        <f>D14+D15+D16+D17+D18</f>
        <v>655.46</v>
      </c>
    </row>
    <row r="14" spans="1:4" ht="36" customHeight="1">
      <c r="A14" s="180" t="s">
        <v>274</v>
      </c>
      <c r="B14" s="156" t="s">
        <v>206</v>
      </c>
      <c r="C14" s="156" t="s">
        <v>142</v>
      </c>
      <c r="D14" s="157">
        <v>174.5</v>
      </c>
    </row>
    <row r="15" spans="1:4" ht="45.75" customHeight="1">
      <c r="A15" s="194" t="s">
        <v>225</v>
      </c>
      <c r="B15" s="158" t="s">
        <v>206</v>
      </c>
      <c r="C15" s="158" t="s">
        <v>148</v>
      </c>
      <c r="D15" s="159">
        <v>474.96</v>
      </c>
    </row>
    <row r="16" spans="1:4" ht="27.75" customHeight="1">
      <c r="A16" s="160" t="s">
        <v>26</v>
      </c>
      <c r="B16" s="161" t="s">
        <v>206</v>
      </c>
      <c r="C16" s="161" t="s">
        <v>155</v>
      </c>
      <c r="D16" s="162"/>
    </row>
    <row r="17" spans="1:4" ht="15.75" customHeight="1">
      <c r="A17" s="163" t="s">
        <v>27</v>
      </c>
      <c r="B17" s="161" t="s">
        <v>206</v>
      </c>
      <c r="C17" s="161" t="s">
        <v>158</v>
      </c>
      <c r="D17" s="162">
        <v>5</v>
      </c>
    </row>
    <row r="18" spans="1:4" ht="23.25" customHeight="1">
      <c r="A18" s="160" t="s">
        <v>28</v>
      </c>
      <c r="B18" s="161" t="s">
        <v>206</v>
      </c>
      <c r="C18" s="161" t="s">
        <v>161</v>
      </c>
      <c r="D18" s="162">
        <v>1</v>
      </c>
    </row>
    <row r="19" spans="1:4" ht="20.25" customHeight="1">
      <c r="A19" s="164" t="s">
        <v>104</v>
      </c>
      <c r="B19" s="165" t="s">
        <v>207</v>
      </c>
      <c r="C19" s="166"/>
      <c r="D19" s="155">
        <f>D20</f>
        <v>46.4</v>
      </c>
    </row>
    <row r="20" spans="1:4" ht="15" customHeight="1">
      <c r="A20" s="163" t="s">
        <v>122</v>
      </c>
      <c r="B20" s="161" t="s">
        <v>207</v>
      </c>
      <c r="C20" s="161" t="s">
        <v>162</v>
      </c>
      <c r="D20" s="162">
        <v>46.4</v>
      </c>
    </row>
    <row r="21" spans="1:4" ht="15.75" hidden="1">
      <c r="A21" s="160"/>
      <c r="B21" s="161"/>
      <c r="C21" s="161"/>
      <c r="D21" s="162"/>
    </row>
    <row r="22" spans="1:4" s="8" customFormat="1" ht="22.5" customHeight="1">
      <c r="A22" s="164" t="s">
        <v>29</v>
      </c>
      <c r="B22" s="165" t="s">
        <v>208</v>
      </c>
      <c r="C22" s="166"/>
      <c r="D22" s="155">
        <f>D23</f>
        <v>0</v>
      </c>
    </row>
    <row r="23" spans="1:4" ht="24.75" customHeight="1">
      <c r="A23" s="163" t="s">
        <v>58</v>
      </c>
      <c r="B23" s="161" t="s">
        <v>208</v>
      </c>
      <c r="C23" s="161" t="s">
        <v>193</v>
      </c>
      <c r="D23" s="162"/>
    </row>
    <row r="24" spans="1:4" s="8" customFormat="1" ht="19.5" customHeight="1">
      <c r="A24" s="164" t="s">
        <v>30</v>
      </c>
      <c r="B24" s="165" t="s">
        <v>210</v>
      </c>
      <c r="C24" s="166"/>
      <c r="D24" s="155">
        <f>D25+D26+D27</f>
        <v>60</v>
      </c>
    </row>
    <row r="25" spans="1:4" ht="21.75" customHeight="1">
      <c r="A25" s="160" t="s">
        <v>32</v>
      </c>
      <c r="B25" s="161" t="s">
        <v>210</v>
      </c>
      <c r="C25" s="161" t="s">
        <v>211</v>
      </c>
      <c r="D25" s="162"/>
    </row>
    <row r="26" spans="1:4" ht="21" customHeight="1">
      <c r="A26" s="163" t="s">
        <v>33</v>
      </c>
      <c r="B26" s="161" t="s">
        <v>210</v>
      </c>
      <c r="C26" s="161" t="s">
        <v>212</v>
      </c>
      <c r="D26" s="162">
        <v>0</v>
      </c>
    </row>
    <row r="27" spans="1:4" ht="15.75" customHeight="1">
      <c r="A27" s="160" t="s">
        <v>66</v>
      </c>
      <c r="B27" s="161" t="s">
        <v>210</v>
      </c>
      <c r="C27" s="161" t="s">
        <v>163</v>
      </c>
      <c r="D27" s="162">
        <v>60</v>
      </c>
    </row>
    <row r="28" spans="1:4" ht="11.25" customHeight="1" hidden="1">
      <c r="A28" s="163" t="s">
        <v>35</v>
      </c>
      <c r="B28" s="161" t="s">
        <v>34</v>
      </c>
      <c r="C28" s="161">
        <v>2</v>
      </c>
      <c r="D28" s="162"/>
    </row>
    <row r="29" spans="1:4" ht="12.75" customHeight="1" hidden="1">
      <c r="A29" s="163" t="s">
        <v>36</v>
      </c>
      <c r="B29" s="161" t="s">
        <v>34</v>
      </c>
      <c r="C29" s="161">
        <v>4</v>
      </c>
      <c r="D29" s="167"/>
    </row>
    <row r="30" spans="1:4" s="8" customFormat="1" ht="15.75" hidden="1">
      <c r="A30" s="164" t="s">
        <v>37</v>
      </c>
      <c r="B30" s="165" t="s">
        <v>38</v>
      </c>
      <c r="C30" s="166"/>
      <c r="D30" s="155" t="e">
        <f>D31+D32+D33+#REF!+#REF!+#REF!+#REF!+#REF!</f>
        <v>#REF!</v>
      </c>
    </row>
    <row r="31" spans="1:4" ht="15.75" hidden="1">
      <c r="A31" s="163" t="s">
        <v>39</v>
      </c>
      <c r="B31" s="161" t="s">
        <v>38</v>
      </c>
      <c r="C31" s="161" t="s">
        <v>40</v>
      </c>
      <c r="D31" s="162">
        <v>0</v>
      </c>
    </row>
    <row r="32" spans="1:4" ht="15.75" hidden="1">
      <c r="A32" s="163" t="s">
        <v>41</v>
      </c>
      <c r="B32" s="161" t="s">
        <v>38</v>
      </c>
      <c r="C32" s="161" t="s">
        <v>25</v>
      </c>
      <c r="D32" s="162"/>
    </row>
    <row r="33" spans="1:4" ht="15.75" hidden="1">
      <c r="A33" s="163" t="s">
        <v>42</v>
      </c>
      <c r="B33" s="161" t="s">
        <v>38</v>
      </c>
      <c r="C33" s="161">
        <v>3</v>
      </c>
      <c r="D33" s="162"/>
    </row>
    <row r="34" spans="1:4" s="8" customFormat="1" ht="24.75" customHeight="1">
      <c r="A34" s="164" t="s">
        <v>213</v>
      </c>
      <c r="B34" s="165" t="s">
        <v>214</v>
      </c>
      <c r="C34" s="166"/>
      <c r="D34" s="155">
        <f>D35</f>
        <v>668.64</v>
      </c>
    </row>
    <row r="35" spans="1:4" ht="17.25" customHeight="1">
      <c r="A35" s="163" t="s">
        <v>44</v>
      </c>
      <c r="B35" s="161" t="s">
        <v>214</v>
      </c>
      <c r="C35" s="161" t="s">
        <v>165</v>
      </c>
      <c r="D35" s="162">
        <v>668.64</v>
      </c>
    </row>
    <row r="36" spans="1:4" ht="15.75">
      <c r="A36" s="168" t="s">
        <v>45</v>
      </c>
      <c r="B36" s="165" t="s">
        <v>106</v>
      </c>
      <c r="C36" s="161"/>
      <c r="D36" s="155">
        <f>D37</f>
        <v>24.1</v>
      </c>
    </row>
    <row r="37" spans="1:4" ht="15.75">
      <c r="A37" s="163" t="s">
        <v>46</v>
      </c>
      <c r="B37" s="161" t="s">
        <v>106</v>
      </c>
      <c r="C37" s="161" t="s">
        <v>168</v>
      </c>
      <c r="D37" s="162">
        <v>24.1</v>
      </c>
    </row>
    <row r="38" spans="1:4" ht="19.5" customHeight="1">
      <c r="A38" s="163" t="s">
        <v>47</v>
      </c>
      <c r="B38" s="161" t="s">
        <v>106</v>
      </c>
      <c r="C38" s="161" t="s">
        <v>172</v>
      </c>
      <c r="D38" s="162"/>
    </row>
    <row r="39" spans="1:4" ht="15.75">
      <c r="A39" s="163" t="s">
        <v>65</v>
      </c>
      <c r="B39" s="161" t="s">
        <v>106</v>
      </c>
      <c r="C39" s="161" t="s">
        <v>217</v>
      </c>
      <c r="D39" s="162">
        <v>0</v>
      </c>
    </row>
    <row r="40" spans="1:4" ht="18.75" customHeight="1">
      <c r="A40" s="163" t="s">
        <v>48</v>
      </c>
      <c r="B40" s="161" t="s">
        <v>106</v>
      </c>
      <c r="C40" s="161" t="s">
        <v>218</v>
      </c>
      <c r="D40" s="162">
        <v>0</v>
      </c>
    </row>
    <row r="41" spans="1:4" s="8" customFormat="1" ht="16.5" customHeight="1">
      <c r="A41" s="164" t="s">
        <v>64</v>
      </c>
      <c r="B41" s="165" t="s">
        <v>215</v>
      </c>
      <c r="C41" s="166"/>
      <c r="D41" s="155">
        <f>D42</f>
        <v>5</v>
      </c>
    </row>
    <row r="42" spans="1:4" ht="15.75" customHeight="1">
      <c r="A42" s="163" t="s">
        <v>216</v>
      </c>
      <c r="B42" s="161" t="s">
        <v>215</v>
      </c>
      <c r="C42" s="161" t="s">
        <v>167</v>
      </c>
      <c r="D42" s="162">
        <v>5</v>
      </c>
    </row>
    <row r="43" spans="1:4" ht="0.75" customHeight="1" hidden="1">
      <c r="A43" s="160"/>
      <c r="B43" s="161"/>
      <c r="C43" s="161"/>
      <c r="D43" s="169">
        <v>0</v>
      </c>
    </row>
    <row r="44" spans="1:4" ht="13.5" customHeight="1" hidden="1">
      <c r="A44" s="160"/>
      <c r="B44" s="161"/>
      <c r="C44" s="161"/>
      <c r="D44" s="170">
        <v>0</v>
      </c>
    </row>
    <row r="45" spans="1:4" ht="15.75" hidden="1">
      <c r="A45" s="160" t="s">
        <v>54</v>
      </c>
      <c r="B45" s="161" t="s">
        <v>53</v>
      </c>
      <c r="C45" s="161"/>
      <c r="D45" s="170"/>
    </row>
    <row r="46" spans="1:4" s="8" customFormat="1" ht="15.75" hidden="1">
      <c r="A46" s="164" t="s">
        <v>56</v>
      </c>
      <c r="B46" s="165">
        <v>0</v>
      </c>
      <c r="C46" s="165">
        <v>0</v>
      </c>
      <c r="D46" s="171">
        <f>D13+D19+D22+D24+D34+D36+D41</f>
        <v>1459.6</v>
      </c>
    </row>
    <row r="47" spans="1:4" ht="0.75" customHeight="1" hidden="1">
      <c r="A47" s="172" t="s">
        <v>55</v>
      </c>
      <c r="B47" s="173"/>
      <c r="C47" s="174"/>
      <c r="D47" s="175"/>
    </row>
    <row r="48" spans="1:4" s="8" customFormat="1" ht="26.25" customHeight="1" thickBot="1">
      <c r="A48" s="176" t="s">
        <v>57</v>
      </c>
      <c r="B48" s="177"/>
      <c r="C48" s="178"/>
      <c r="D48" s="179">
        <f>D41+D36+D34+D24+D22+D19+D13</f>
        <v>1459.6</v>
      </c>
    </row>
  </sheetData>
  <sheetProtection/>
  <mergeCells count="9">
    <mergeCell ref="A7:D7"/>
    <mergeCell ref="D9:D12"/>
    <mergeCell ref="B9:B12"/>
    <mergeCell ref="C9:C12"/>
    <mergeCell ref="A9:A12"/>
    <mergeCell ref="B2:D2"/>
    <mergeCell ref="B3:D3"/>
    <mergeCell ref="B4:D4"/>
    <mergeCell ref="B5:D5"/>
  </mergeCells>
  <printOptions/>
  <pageMargins left="0.69" right="0" top="0.5" bottom="0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B2" sqref="B2:D2"/>
    </sheetView>
  </sheetViews>
  <sheetFormatPr defaultColWidth="9.00390625" defaultRowHeight="12.75"/>
  <cols>
    <col min="1" max="1" width="41.125" style="0" customWidth="1"/>
    <col min="4" max="4" width="12.25390625" style="0" customWidth="1"/>
    <col min="5" max="5" width="11.75390625" style="0" customWidth="1"/>
  </cols>
  <sheetData>
    <row r="1" spans="1:4" ht="12.75">
      <c r="A1" s="1"/>
      <c r="B1" s="3"/>
      <c r="C1" s="3"/>
      <c r="D1" s="3"/>
    </row>
    <row r="2" spans="1:4" ht="12.75">
      <c r="A2" s="1"/>
      <c r="B2" s="296" t="s">
        <v>290</v>
      </c>
      <c r="C2" s="296"/>
      <c r="D2" s="296"/>
    </row>
    <row r="3" spans="1:4" ht="12.75">
      <c r="A3" s="120"/>
      <c r="B3" s="296" t="s">
        <v>190</v>
      </c>
      <c r="C3" s="296"/>
      <c r="D3" s="296"/>
    </row>
    <row r="4" spans="1:4" ht="12.75">
      <c r="A4" s="1"/>
      <c r="B4" s="296" t="s">
        <v>12</v>
      </c>
      <c r="C4" s="296"/>
      <c r="D4" s="296"/>
    </row>
    <row r="5" spans="1:4" ht="12.75">
      <c r="A5" s="1"/>
      <c r="B5" s="297" t="s">
        <v>322</v>
      </c>
      <c r="C5" s="297"/>
      <c r="D5" s="297"/>
    </row>
    <row r="6" spans="1:4" ht="12.75">
      <c r="A6" s="1"/>
      <c r="B6" s="120"/>
      <c r="C6" s="120"/>
      <c r="D6" s="16"/>
    </row>
    <row r="7" spans="1:4" ht="43.5" customHeight="1">
      <c r="A7" s="286" t="s">
        <v>302</v>
      </c>
      <c r="B7" s="286"/>
      <c r="C7" s="286"/>
      <c r="D7" s="286"/>
    </row>
    <row r="8" spans="1:4" ht="13.5" thickBot="1">
      <c r="A8" s="1"/>
      <c r="B8" s="3"/>
      <c r="C8" s="3"/>
      <c r="D8" s="3"/>
    </row>
    <row r="9" spans="1:5" ht="12.75">
      <c r="A9" s="293" t="s">
        <v>21</v>
      </c>
      <c r="B9" s="288" t="s">
        <v>209</v>
      </c>
      <c r="C9" s="291" t="s">
        <v>23</v>
      </c>
      <c r="D9" s="287" t="s">
        <v>283</v>
      </c>
      <c r="E9" s="287" t="s">
        <v>303</v>
      </c>
    </row>
    <row r="10" spans="1:5" ht="12.75">
      <c r="A10" s="294"/>
      <c r="B10" s="289"/>
      <c r="C10" s="287"/>
      <c r="D10" s="287"/>
      <c r="E10" s="287"/>
    </row>
    <row r="11" spans="1:5" ht="12.75">
      <c r="A11" s="294"/>
      <c r="B11" s="289"/>
      <c r="C11" s="287"/>
      <c r="D11" s="287"/>
      <c r="E11" s="287"/>
    </row>
    <row r="12" spans="1:5" ht="13.5" thickBot="1">
      <c r="A12" s="295"/>
      <c r="B12" s="290"/>
      <c r="C12" s="292"/>
      <c r="D12" s="287"/>
      <c r="E12" s="287"/>
    </row>
    <row r="13" spans="1:5" ht="26.25" customHeight="1">
      <c r="A13" s="152" t="s">
        <v>24</v>
      </c>
      <c r="B13" s="153" t="s">
        <v>206</v>
      </c>
      <c r="C13" s="154"/>
      <c r="D13" s="155">
        <f>D14+D15+D16+D17+D18</f>
        <v>487.26</v>
      </c>
      <c r="E13" s="155">
        <f>E14+E15+E16+E17+E18</f>
        <v>489.26</v>
      </c>
    </row>
    <row r="14" spans="1:5" ht="50.25" customHeight="1">
      <c r="A14" s="180" t="s">
        <v>274</v>
      </c>
      <c r="B14" s="156" t="s">
        <v>206</v>
      </c>
      <c r="C14" s="156" t="s">
        <v>142</v>
      </c>
      <c r="D14" s="157">
        <v>174.5</v>
      </c>
      <c r="E14" s="157">
        <v>174.5</v>
      </c>
    </row>
    <row r="15" spans="1:5" ht="45" customHeight="1">
      <c r="A15" s="194" t="s">
        <v>225</v>
      </c>
      <c r="B15" s="158" t="s">
        <v>206</v>
      </c>
      <c r="C15" s="158" t="s">
        <v>148</v>
      </c>
      <c r="D15" s="159">
        <f>436.66-134.9</f>
        <v>301.76</v>
      </c>
      <c r="E15" s="159">
        <f>438.66-134.9</f>
        <v>303.76</v>
      </c>
    </row>
    <row r="16" spans="1:5" ht="36.75" customHeight="1">
      <c r="A16" s="160" t="s">
        <v>26</v>
      </c>
      <c r="B16" s="161" t="s">
        <v>206</v>
      </c>
      <c r="C16" s="161" t="s">
        <v>155</v>
      </c>
      <c r="D16" s="162"/>
      <c r="E16" s="162"/>
    </row>
    <row r="17" spans="1:5" ht="15.75" customHeight="1">
      <c r="A17" s="163" t="s">
        <v>27</v>
      </c>
      <c r="B17" s="161" t="s">
        <v>206</v>
      </c>
      <c r="C17" s="161" t="s">
        <v>158</v>
      </c>
      <c r="D17" s="162">
        <v>10</v>
      </c>
      <c r="E17" s="162">
        <v>10</v>
      </c>
    </row>
    <row r="18" spans="1:5" ht="18.75" customHeight="1">
      <c r="A18" s="160" t="s">
        <v>28</v>
      </c>
      <c r="B18" s="161" t="s">
        <v>206</v>
      </c>
      <c r="C18" s="161" t="s">
        <v>161</v>
      </c>
      <c r="D18" s="162">
        <v>1</v>
      </c>
      <c r="E18" s="162">
        <v>1</v>
      </c>
    </row>
    <row r="19" spans="1:5" ht="23.25" customHeight="1">
      <c r="A19" s="164" t="s">
        <v>104</v>
      </c>
      <c r="B19" s="165" t="s">
        <v>207</v>
      </c>
      <c r="C19" s="166"/>
      <c r="D19" s="155">
        <f>D20</f>
        <v>46.9</v>
      </c>
      <c r="E19" s="155">
        <f>E20</f>
        <v>48.6</v>
      </c>
    </row>
    <row r="20" spans="1:5" ht="30" customHeight="1">
      <c r="A20" s="163" t="s">
        <v>122</v>
      </c>
      <c r="B20" s="161" t="s">
        <v>207</v>
      </c>
      <c r="C20" s="161" t="s">
        <v>162</v>
      </c>
      <c r="D20" s="162">
        <v>46.9</v>
      </c>
      <c r="E20" s="162">
        <v>48.6</v>
      </c>
    </row>
    <row r="21" spans="1:5" ht="15.75">
      <c r="A21" s="164" t="s">
        <v>29</v>
      </c>
      <c r="B21" s="165" t="s">
        <v>208</v>
      </c>
      <c r="C21" s="166"/>
      <c r="D21" s="155">
        <f>D22</f>
        <v>0</v>
      </c>
      <c r="E21" s="155">
        <f>E22</f>
        <v>0</v>
      </c>
    </row>
    <row r="22" spans="1:5" ht="29.25" customHeight="1">
      <c r="A22" s="163" t="s">
        <v>58</v>
      </c>
      <c r="B22" s="161" t="s">
        <v>208</v>
      </c>
      <c r="C22" s="161" t="s">
        <v>193</v>
      </c>
      <c r="D22" s="162"/>
      <c r="E22" s="162"/>
    </row>
    <row r="23" spans="1:5" ht="20.25" customHeight="1">
      <c r="A23" s="164" t="s">
        <v>30</v>
      </c>
      <c r="B23" s="165" t="s">
        <v>210</v>
      </c>
      <c r="C23" s="166"/>
      <c r="D23" s="155">
        <f>D26</f>
        <v>55</v>
      </c>
      <c r="E23" s="155">
        <f>E26</f>
        <v>55</v>
      </c>
    </row>
    <row r="24" spans="1:5" ht="17.25" customHeight="1">
      <c r="A24" s="160" t="s">
        <v>32</v>
      </c>
      <c r="B24" s="161" t="s">
        <v>210</v>
      </c>
      <c r="C24" s="161" t="s">
        <v>211</v>
      </c>
      <c r="D24" s="162"/>
      <c r="E24" s="162"/>
    </row>
    <row r="25" spans="1:5" ht="15.75" customHeight="1">
      <c r="A25" s="163" t="s">
        <v>33</v>
      </c>
      <c r="B25" s="161" t="s">
        <v>210</v>
      </c>
      <c r="C25" s="161" t="s">
        <v>212</v>
      </c>
      <c r="D25" s="162">
        <v>0</v>
      </c>
      <c r="E25" s="162">
        <v>0</v>
      </c>
    </row>
    <row r="26" spans="1:5" ht="22.5" customHeight="1">
      <c r="A26" s="160" t="s">
        <v>66</v>
      </c>
      <c r="B26" s="161" t="s">
        <v>210</v>
      </c>
      <c r="C26" s="161" t="s">
        <v>163</v>
      </c>
      <c r="D26" s="162">
        <v>55</v>
      </c>
      <c r="E26" s="162">
        <v>55</v>
      </c>
    </row>
    <row r="27" spans="1:5" ht="15.75">
      <c r="A27" s="164" t="s">
        <v>213</v>
      </c>
      <c r="B27" s="165" t="s">
        <v>214</v>
      </c>
      <c r="C27" s="166"/>
      <c r="D27" s="155">
        <f>D28</f>
        <v>503.64</v>
      </c>
      <c r="E27" s="155">
        <f>E28</f>
        <v>512.64</v>
      </c>
    </row>
    <row r="28" spans="1:5" ht="15.75" customHeight="1">
      <c r="A28" s="163" t="s">
        <v>44</v>
      </c>
      <c r="B28" s="161" t="s">
        <v>214</v>
      </c>
      <c r="C28" s="161" t="s">
        <v>165</v>
      </c>
      <c r="D28" s="162">
        <f>668.64-165</f>
        <v>503.64</v>
      </c>
      <c r="E28" s="162">
        <f>668.64-156</f>
        <v>512.64</v>
      </c>
    </row>
    <row r="29" spans="1:5" ht="27" customHeight="1">
      <c r="A29" s="168" t="s">
        <v>45</v>
      </c>
      <c r="B29" s="165" t="s">
        <v>106</v>
      </c>
      <c r="C29" s="161"/>
      <c r="D29" s="155">
        <f>D30</f>
        <v>24.1</v>
      </c>
      <c r="E29" s="155">
        <f>E30</f>
        <v>24.1</v>
      </c>
    </row>
    <row r="30" spans="1:5" ht="21.75" customHeight="1">
      <c r="A30" s="163" t="s">
        <v>46</v>
      </c>
      <c r="B30" s="161" t="s">
        <v>106</v>
      </c>
      <c r="C30" s="161" t="s">
        <v>168</v>
      </c>
      <c r="D30" s="162">
        <v>24.1</v>
      </c>
      <c r="E30" s="162">
        <v>24.1</v>
      </c>
    </row>
    <row r="31" spans="1:5" ht="22.5" customHeight="1">
      <c r="A31" s="163" t="s">
        <v>47</v>
      </c>
      <c r="B31" s="161" t="s">
        <v>106</v>
      </c>
      <c r="C31" s="161" t="s">
        <v>172</v>
      </c>
      <c r="D31" s="162"/>
      <c r="E31" s="162"/>
    </row>
    <row r="32" spans="1:5" ht="15" customHeight="1">
      <c r="A32" s="163" t="s">
        <v>65</v>
      </c>
      <c r="B32" s="161" t="s">
        <v>106</v>
      </c>
      <c r="C32" s="161" t="s">
        <v>217</v>
      </c>
      <c r="D32" s="162">
        <v>0</v>
      </c>
      <c r="E32" s="162">
        <v>0</v>
      </c>
    </row>
    <row r="33" spans="1:5" ht="30" customHeight="1">
      <c r="A33" s="163" t="s">
        <v>48</v>
      </c>
      <c r="B33" s="161" t="s">
        <v>106</v>
      </c>
      <c r="C33" s="161" t="s">
        <v>218</v>
      </c>
      <c r="D33" s="162">
        <v>0</v>
      </c>
      <c r="E33" s="162">
        <v>0</v>
      </c>
    </row>
    <row r="34" spans="1:5" ht="27" customHeight="1">
      <c r="A34" s="164" t="s">
        <v>64</v>
      </c>
      <c r="B34" s="165" t="s">
        <v>215</v>
      </c>
      <c r="C34" s="166"/>
      <c r="D34" s="155">
        <f>D35</f>
        <v>5</v>
      </c>
      <c r="E34" s="155">
        <f>E35</f>
        <v>5</v>
      </c>
    </row>
    <row r="35" spans="1:5" ht="15.75">
      <c r="A35" s="163" t="s">
        <v>216</v>
      </c>
      <c r="B35" s="161" t="s">
        <v>215</v>
      </c>
      <c r="C35" s="161" t="s">
        <v>167</v>
      </c>
      <c r="D35" s="162">
        <v>5</v>
      </c>
      <c r="E35" s="162">
        <v>5</v>
      </c>
    </row>
    <row r="36" spans="1:5" ht="16.5" thickBot="1">
      <c r="A36" s="176" t="s">
        <v>57</v>
      </c>
      <c r="B36" s="177"/>
      <c r="C36" s="178"/>
      <c r="D36" s="179">
        <f>D34+D29+D27+D23+D21+D19+D13</f>
        <v>1121.9</v>
      </c>
      <c r="E36" s="179">
        <f>E34+E29+E27+E23+E21+E19+E13</f>
        <v>1134.6</v>
      </c>
    </row>
    <row r="37" spans="1:4" ht="12.75">
      <c r="A37" s="2"/>
      <c r="B37" s="4"/>
      <c r="C37" s="5"/>
      <c r="D37" s="2"/>
    </row>
    <row r="38" spans="1:4" ht="12.75">
      <c r="A38" s="2"/>
      <c r="B38" s="4"/>
      <c r="C38" s="5"/>
      <c r="D38" s="2"/>
    </row>
    <row r="39" spans="1:4" ht="12.75">
      <c r="A39" s="2"/>
      <c r="B39" s="4"/>
      <c r="C39" s="5"/>
      <c r="D39" s="2"/>
    </row>
    <row r="40" spans="1:4" ht="12.75">
      <c r="A40" s="2"/>
      <c r="B40" s="4"/>
      <c r="C40" s="5"/>
      <c r="D40" s="2"/>
    </row>
    <row r="41" spans="1:4" ht="12.75">
      <c r="A41" s="2"/>
      <c r="B41" s="4"/>
      <c r="C41" s="5"/>
      <c r="D41" s="2"/>
    </row>
  </sheetData>
  <sheetProtection/>
  <mergeCells count="10">
    <mergeCell ref="E9:E12"/>
    <mergeCell ref="B2:D2"/>
    <mergeCell ref="B3:D3"/>
    <mergeCell ref="B4:D4"/>
    <mergeCell ref="B5:D5"/>
    <mergeCell ref="A7:D7"/>
    <mergeCell ref="A9:A12"/>
    <mergeCell ref="B9:B12"/>
    <mergeCell ref="C9:C12"/>
    <mergeCell ref="D9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4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2.375" style="2" customWidth="1"/>
    <col min="2" max="2" width="12.125" style="5" customWidth="1"/>
    <col min="3" max="3" width="8.125" style="5" customWidth="1"/>
    <col min="4" max="4" width="11.75390625" style="5" customWidth="1"/>
    <col min="5" max="5" width="6.375" style="5" customWidth="1"/>
    <col min="6" max="6" width="3.875" style="5" customWidth="1"/>
    <col min="7" max="7" width="4.375" style="5" customWidth="1"/>
    <col min="8" max="8" width="14.125" style="2" customWidth="1"/>
    <col min="9" max="16384" width="9.125" style="2" customWidth="1"/>
  </cols>
  <sheetData>
    <row r="1" spans="1:8" ht="12.75" customHeight="1">
      <c r="A1" s="298" t="s">
        <v>291</v>
      </c>
      <c r="B1" s="298"/>
      <c r="C1" s="298"/>
      <c r="D1" s="298"/>
      <c r="E1" s="298"/>
      <c r="F1" s="298"/>
      <c r="G1" s="298"/>
      <c r="H1" s="298"/>
    </row>
    <row r="2" spans="1:8" ht="12.75" customHeight="1">
      <c r="A2" s="298" t="s">
        <v>190</v>
      </c>
      <c r="B2" s="298"/>
      <c r="C2" s="298"/>
      <c r="D2" s="298"/>
      <c r="E2" s="298"/>
      <c r="F2" s="298"/>
      <c r="G2" s="298"/>
      <c r="H2" s="298"/>
    </row>
    <row r="3" spans="1:8" ht="12.75" customHeight="1">
      <c r="A3" s="298" t="s">
        <v>12</v>
      </c>
      <c r="B3" s="298"/>
      <c r="C3" s="298"/>
      <c r="D3" s="298"/>
      <c r="E3" s="298"/>
      <c r="F3" s="298"/>
      <c r="G3" s="298"/>
      <c r="H3" s="298"/>
    </row>
    <row r="4" spans="1:8" ht="12.75" customHeight="1">
      <c r="A4" s="3"/>
      <c r="B4" s="196"/>
      <c r="C4" s="196"/>
      <c r="D4" s="297" t="s">
        <v>323</v>
      </c>
      <c r="E4" s="297"/>
      <c r="F4" s="297"/>
      <c r="G4" s="297"/>
      <c r="H4" s="297"/>
    </row>
    <row r="5" spans="1:8" ht="3.75" customHeight="1" hidden="1">
      <c r="A5" s="3"/>
      <c r="B5" s="196"/>
      <c r="C5" s="196"/>
      <c r="D5" s="196"/>
      <c r="E5" s="3"/>
      <c r="F5" s="3"/>
      <c r="G5" s="3"/>
      <c r="H5" s="3"/>
    </row>
    <row r="6" spans="1:8" ht="57" customHeight="1">
      <c r="A6" s="299" t="s">
        <v>304</v>
      </c>
      <c r="B6" s="299"/>
      <c r="C6" s="299"/>
      <c r="D6" s="299"/>
      <c r="E6" s="299"/>
      <c r="F6" s="299"/>
      <c r="G6" s="299"/>
      <c r="H6" s="299"/>
    </row>
    <row r="7" spans="1:8" ht="13.5" thickBot="1">
      <c r="A7" s="197" t="s">
        <v>61</v>
      </c>
      <c r="B7" s="196"/>
      <c r="C7" s="196"/>
      <c r="D7" s="196"/>
      <c r="E7" s="196"/>
      <c r="F7" s="196"/>
      <c r="G7" s="196"/>
      <c r="H7" s="3" t="s">
        <v>20</v>
      </c>
    </row>
    <row r="8" spans="1:8" ht="30.75" customHeight="1" thickBot="1">
      <c r="A8" s="198" t="s">
        <v>21</v>
      </c>
      <c r="B8" s="199" t="s">
        <v>22</v>
      </c>
      <c r="C8" s="199" t="s">
        <v>23</v>
      </c>
      <c r="D8" s="199" t="s">
        <v>62</v>
      </c>
      <c r="E8" s="199" t="s">
        <v>50</v>
      </c>
      <c r="F8" s="200" t="s">
        <v>147</v>
      </c>
      <c r="G8" s="200" t="s">
        <v>146</v>
      </c>
      <c r="H8" s="201" t="s">
        <v>183</v>
      </c>
    </row>
    <row r="9" spans="1:8" s="8" customFormat="1" ht="12.75">
      <c r="A9" s="46" t="s">
        <v>24</v>
      </c>
      <c r="B9" s="73" t="s">
        <v>206</v>
      </c>
      <c r="C9" s="202"/>
      <c r="D9" s="202"/>
      <c r="E9" s="202"/>
      <c r="F9" s="203"/>
      <c r="G9" s="203"/>
      <c r="H9" s="204">
        <f>H10+H11</f>
        <v>655.46</v>
      </c>
    </row>
    <row r="10" spans="1:8" s="8" customFormat="1" ht="12.75">
      <c r="A10" s="46" t="s">
        <v>219</v>
      </c>
      <c r="B10" s="205" t="s">
        <v>80</v>
      </c>
      <c r="C10" s="202"/>
      <c r="D10" s="202"/>
      <c r="E10" s="202"/>
      <c r="F10" s="203"/>
      <c r="G10" s="203"/>
      <c r="H10" s="204">
        <f>H18+H27+H33</f>
        <v>307.20000000000005</v>
      </c>
    </row>
    <row r="11" spans="1:8" s="8" customFormat="1" ht="12.75">
      <c r="A11" s="46" t="s">
        <v>245</v>
      </c>
      <c r="B11" s="205" t="s">
        <v>223</v>
      </c>
      <c r="C11" s="202"/>
      <c r="D11" s="202"/>
      <c r="E11" s="202"/>
      <c r="F11" s="203"/>
      <c r="G11" s="203"/>
      <c r="H11" s="204">
        <f>H17+H26+H43+H55+H56+H32</f>
        <v>348.26</v>
      </c>
    </row>
    <row r="12" spans="1:8" s="8" customFormat="1" ht="23.25" customHeight="1">
      <c r="A12" s="46" t="s">
        <v>274</v>
      </c>
      <c r="B12" s="206" t="s">
        <v>206</v>
      </c>
      <c r="C12" s="207" t="s">
        <v>142</v>
      </c>
      <c r="D12" s="202"/>
      <c r="E12" s="202"/>
      <c r="F12" s="203"/>
      <c r="G12" s="203"/>
      <c r="H12" s="204">
        <f>H13</f>
        <v>174.5</v>
      </c>
    </row>
    <row r="13" spans="1:8" s="8" customFormat="1" ht="17.25" customHeight="1">
      <c r="A13" s="208" t="s">
        <v>222</v>
      </c>
      <c r="B13" s="206" t="s">
        <v>206</v>
      </c>
      <c r="C13" s="207" t="s">
        <v>142</v>
      </c>
      <c r="D13" s="209" t="s">
        <v>221</v>
      </c>
      <c r="E13" s="202"/>
      <c r="F13" s="203"/>
      <c r="G13" s="203"/>
      <c r="H13" s="204">
        <f>H14</f>
        <v>174.5</v>
      </c>
    </row>
    <row r="14" spans="1:8" ht="12.75" customHeight="1">
      <c r="A14" s="268" t="s">
        <v>111</v>
      </c>
      <c r="B14" s="206" t="s">
        <v>206</v>
      </c>
      <c r="C14" s="207" t="s">
        <v>142</v>
      </c>
      <c r="D14" s="75" t="s">
        <v>224</v>
      </c>
      <c r="E14" s="75"/>
      <c r="F14" s="75"/>
      <c r="G14" s="75"/>
      <c r="H14" s="211">
        <f>H15</f>
        <v>174.5</v>
      </c>
    </row>
    <row r="15" spans="1:8" ht="43.5" customHeight="1">
      <c r="A15" s="212" t="s">
        <v>143</v>
      </c>
      <c r="B15" s="206" t="s">
        <v>206</v>
      </c>
      <c r="C15" s="207" t="s">
        <v>142</v>
      </c>
      <c r="D15" s="75" t="s">
        <v>224</v>
      </c>
      <c r="E15" s="209" t="s">
        <v>141</v>
      </c>
      <c r="F15" s="209"/>
      <c r="G15" s="209"/>
      <c r="H15" s="213">
        <f>H16</f>
        <v>174.5</v>
      </c>
    </row>
    <row r="16" spans="1:8" ht="18.75" customHeight="1">
      <c r="A16" s="212" t="s">
        <v>144</v>
      </c>
      <c r="B16" s="206" t="s">
        <v>206</v>
      </c>
      <c r="C16" s="207" t="s">
        <v>142</v>
      </c>
      <c r="D16" s="75" t="s">
        <v>224</v>
      </c>
      <c r="E16" s="209" t="s">
        <v>95</v>
      </c>
      <c r="F16" s="209"/>
      <c r="G16" s="209"/>
      <c r="H16" s="213">
        <f>H17+H18</f>
        <v>174.5</v>
      </c>
    </row>
    <row r="17" spans="1:8" ht="18.75" customHeight="1">
      <c r="A17" s="214" t="s">
        <v>245</v>
      </c>
      <c r="B17" s="206" t="s">
        <v>206</v>
      </c>
      <c r="C17" s="207" t="s">
        <v>142</v>
      </c>
      <c r="D17" s="75" t="s">
        <v>224</v>
      </c>
      <c r="E17" s="209" t="s">
        <v>95</v>
      </c>
      <c r="F17" s="209"/>
      <c r="G17" s="209" t="s">
        <v>223</v>
      </c>
      <c r="H17" s="213">
        <v>20.4</v>
      </c>
    </row>
    <row r="18" spans="1:8" ht="14.25" customHeight="1">
      <c r="A18" s="214" t="s">
        <v>219</v>
      </c>
      <c r="B18" s="206" t="s">
        <v>206</v>
      </c>
      <c r="C18" s="207" t="s">
        <v>142</v>
      </c>
      <c r="D18" s="75" t="s">
        <v>224</v>
      </c>
      <c r="E18" s="209" t="s">
        <v>95</v>
      </c>
      <c r="F18" s="209"/>
      <c r="G18" s="209" t="s">
        <v>80</v>
      </c>
      <c r="H18" s="213">
        <f>141.1+13</f>
        <v>154.1</v>
      </c>
    </row>
    <row r="19" spans="1:8" ht="18.75" customHeight="1">
      <c r="A19" s="3" t="s">
        <v>233</v>
      </c>
      <c r="B19" s="206" t="s">
        <v>206</v>
      </c>
      <c r="C19" s="207" t="s">
        <v>142</v>
      </c>
      <c r="D19" s="75" t="s">
        <v>224</v>
      </c>
      <c r="E19" s="209" t="s">
        <v>145</v>
      </c>
      <c r="F19" s="209"/>
      <c r="G19" s="209"/>
      <c r="H19" s="213">
        <v>134</v>
      </c>
    </row>
    <row r="20" spans="1:8" ht="35.25" customHeight="1">
      <c r="A20" s="214" t="s">
        <v>231</v>
      </c>
      <c r="B20" s="206" t="s">
        <v>206</v>
      </c>
      <c r="C20" s="207" t="s">
        <v>142</v>
      </c>
      <c r="D20" s="75" t="s">
        <v>224</v>
      </c>
      <c r="E20" s="209" t="s">
        <v>232</v>
      </c>
      <c r="F20" s="209"/>
      <c r="G20" s="209"/>
      <c r="H20" s="213">
        <v>40.5</v>
      </c>
    </row>
    <row r="21" spans="1:8" ht="39.75" customHeight="1">
      <c r="A21" s="215" t="s">
        <v>225</v>
      </c>
      <c r="B21" s="216" t="s">
        <v>206</v>
      </c>
      <c r="C21" s="217" t="s">
        <v>148</v>
      </c>
      <c r="D21" s="209"/>
      <c r="E21" s="209"/>
      <c r="F21" s="209"/>
      <c r="G21" s="209"/>
      <c r="H21" s="211">
        <f>H22</f>
        <v>474.96000000000004</v>
      </c>
    </row>
    <row r="22" spans="1:8" ht="17.25" customHeight="1">
      <c r="A22" s="94" t="s">
        <v>222</v>
      </c>
      <c r="B22" s="218" t="s">
        <v>206</v>
      </c>
      <c r="C22" s="219" t="s">
        <v>148</v>
      </c>
      <c r="D22" s="209" t="s">
        <v>221</v>
      </c>
      <c r="E22" s="209"/>
      <c r="F22" s="209"/>
      <c r="G22" s="209"/>
      <c r="H22" s="211">
        <f>H23</f>
        <v>474.96000000000004</v>
      </c>
    </row>
    <row r="23" spans="1:8" ht="15.75" customHeight="1">
      <c r="A23" s="210" t="s">
        <v>51</v>
      </c>
      <c r="B23" s="218" t="s">
        <v>206</v>
      </c>
      <c r="C23" s="219" t="s">
        <v>148</v>
      </c>
      <c r="D23" s="219" t="s">
        <v>226</v>
      </c>
      <c r="E23" s="75"/>
      <c r="F23" s="75"/>
      <c r="G23" s="75"/>
      <c r="H23" s="211">
        <f>H24+H31+H37</f>
        <v>474.96000000000004</v>
      </c>
    </row>
    <row r="24" spans="1:8" ht="43.5" customHeight="1">
      <c r="A24" s="212" t="s">
        <v>143</v>
      </c>
      <c r="B24" s="218" t="s">
        <v>206</v>
      </c>
      <c r="C24" s="219" t="s">
        <v>148</v>
      </c>
      <c r="D24" s="219" t="s">
        <v>226</v>
      </c>
      <c r="E24" s="209" t="s">
        <v>141</v>
      </c>
      <c r="F24" s="75"/>
      <c r="G24" s="75"/>
      <c r="H24" s="211">
        <f>H25</f>
        <v>154</v>
      </c>
    </row>
    <row r="25" spans="1:8" ht="21" customHeight="1">
      <c r="A25" s="212" t="s">
        <v>144</v>
      </c>
      <c r="B25" s="218" t="s">
        <v>206</v>
      </c>
      <c r="C25" s="219" t="s">
        <v>148</v>
      </c>
      <c r="D25" s="219" t="s">
        <v>226</v>
      </c>
      <c r="E25" s="209" t="s">
        <v>95</v>
      </c>
      <c r="F25" s="75"/>
      <c r="G25" s="75"/>
      <c r="H25" s="211">
        <f>H26+H27</f>
        <v>154</v>
      </c>
    </row>
    <row r="26" spans="1:8" ht="16.5" customHeight="1">
      <c r="A26" s="214" t="s">
        <v>245</v>
      </c>
      <c r="B26" s="218" t="s">
        <v>206</v>
      </c>
      <c r="C26" s="219" t="s">
        <v>148</v>
      </c>
      <c r="D26" s="219" t="s">
        <v>226</v>
      </c>
      <c r="E26" s="209" t="s">
        <v>95</v>
      </c>
      <c r="F26" s="75"/>
      <c r="G26" s="75" t="s">
        <v>223</v>
      </c>
      <c r="H26" s="211">
        <v>20</v>
      </c>
    </row>
    <row r="27" spans="1:8" ht="16.5" customHeight="1">
      <c r="A27" s="214" t="s">
        <v>219</v>
      </c>
      <c r="B27" s="218" t="s">
        <v>206</v>
      </c>
      <c r="C27" s="219" t="s">
        <v>148</v>
      </c>
      <c r="D27" s="219" t="s">
        <v>226</v>
      </c>
      <c r="E27" s="209" t="s">
        <v>95</v>
      </c>
      <c r="F27" s="75"/>
      <c r="G27" s="75" t="s">
        <v>80</v>
      </c>
      <c r="H27" s="211">
        <v>134</v>
      </c>
    </row>
    <row r="28" spans="1:8" ht="16.5" customHeight="1">
      <c r="A28" s="3" t="s">
        <v>233</v>
      </c>
      <c r="B28" s="219" t="s">
        <v>206</v>
      </c>
      <c r="C28" s="219" t="s">
        <v>148</v>
      </c>
      <c r="D28" s="219" t="s">
        <v>226</v>
      </c>
      <c r="E28" s="209" t="s">
        <v>145</v>
      </c>
      <c r="F28" s="75"/>
      <c r="G28" s="75"/>
      <c r="H28" s="211">
        <v>118</v>
      </c>
    </row>
    <row r="29" spans="1:8" ht="35.25" customHeight="1">
      <c r="A29" s="214" t="s">
        <v>231</v>
      </c>
      <c r="B29" s="218" t="s">
        <v>206</v>
      </c>
      <c r="C29" s="219" t="s">
        <v>148</v>
      </c>
      <c r="D29" s="219" t="s">
        <v>226</v>
      </c>
      <c r="E29" s="209" t="s">
        <v>232</v>
      </c>
      <c r="F29" s="75"/>
      <c r="G29" s="75"/>
      <c r="H29" s="211">
        <v>36</v>
      </c>
    </row>
    <row r="30" spans="1:8" ht="22.5" customHeight="1">
      <c r="A30" s="214" t="s">
        <v>227</v>
      </c>
      <c r="B30" s="218" t="s">
        <v>206</v>
      </c>
      <c r="C30" s="219" t="s">
        <v>148</v>
      </c>
      <c r="D30" s="219" t="s">
        <v>226</v>
      </c>
      <c r="E30" s="209" t="s">
        <v>228</v>
      </c>
      <c r="F30" s="75"/>
      <c r="G30" s="75"/>
      <c r="H30" s="211">
        <f>H31</f>
        <v>320.96000000000004</v>
      </c>
    </row>
    <row r="31" spans="1:8" ht="24.75" customHeight="1">
      <c r="A31" s="94" t="s">
        <v>7</v>
      </c>
      <c r="B31" s="218" t="s">
        <v>206</v>
      </c>
      <c r="C31" s="219" t="s">
        <v>148</v>
      </c>
      <c r="D31" s="219" t="s">
        <v>226</v>
      </c>
      <c r="E31" s="75" t="s">
        <v>151</v>
      </c>
      <c r="F31" s="75"/>
      <c r="G31" s="75"/>
      <c r="H31" s="211">
        <f>H32+H33</f>
        <v>320.96000000000004</v>
      </c>
    </row>
    <row r="32" spans="1:8" ht="18.75" customHeight="1">
      <c r="A32" s="214" t="s">
        <v>245</v>
      </c>
      <c r="B32" s="218" t="s">
        <v>206</v>
      </c>
      <c r="C32" s="219" t="s">
        <v>148</v>
      </c>
      <c r="D32" s="219" t="s">
        <v>226</v>
      </c>
      <c r="E32" s="75" t="s">
        <v>151</v>
      </c>
      <c r="F32" s="75"/>
      <c r="G32" s="75" t="s">
        <v>223</v>
      </c>
      <c r="H32" s="211">
        <v>301.86</v>
      </c>
    </row>
    <row r="33" spans="1:8" ht="18.75" customHeight="1">
      <c r="A33" s="214" t="s">
        <v>219</v>
      </c>
      <c r="B33" s="218" t="s">
        <v>206</v>
      </c>
      <c r="C33" s="219" t="s">
        <v>148</v>
      </c>
      <c r="D33" s="219" t="s">
        <v>226</v>
      </c>
      <c r="E33" s="75" t="s">
        <v>151</v>
      </c>
      <c r="F33" s="75"/>
      <c r="G33" s="75" t="s">
        <v>80</v>
      </c>
      <c r="H33" s="211">
        <v>19.1</v>
      </c>
    </row>
    <row r="34" spans="1:8" ht="22.5" customHeight="1">
      <c r="A34" s="94" t="s">
        <v>4</v>
      </c>
      <c r="B34" s="218" t="s">
        <v>206</v>
      </c>
      <c r="C34" s="219" t="s">
        <v>148</v>
      </c>
      <c r="D34" s="219" t="s">
        <v>226</v>
      </c>
      <c r="E34" s="75" t="s">
        <v>152</v>
      </c>
      <c r="F34" s="75"/>
      <c r="G34" s="75"/>
      <c r="H34" s="211">
        <v>320.96</v>
      </c>
    </row>
    <row r="35" spans="1:8" ht="13.5" customHeight="1">
      <c r="A35" s="214" t="s">
        <v>229</v>
      </c>
      <c r="B35" s="218" t="s">
        <v>206</v>
      </c>
      <c r="C35" s="219" t="s">
        <v>148</v>
      </c>
      <c r="D35" s="219" t="s">
        <v>226</v>
      </c>
      <c r="E35" s="75" t="s">
        <v>230</v>
      </c>
      <c r="F35" s="75"/>
      <c r="G35" s="75"/>
      <c r="H35" s="211"/>
    </row>
    <row r="36" spans="1:8" ht="17.25" customHeight="1">
      <c r="A36" s="94" t="s">
        <v>149</v>
      </c>
      <c r="B36" s="218" t="s">
        <v>206</v>
      </c>
      <c r="C36" s="219" t="s">
        <v>148</v>
      </c>
      <c r="D36" s="219" t="s">
        <v>226</v>
      </c>
      <c r="E36" s="75" t="s">
        <v>153</v>
      </c>
      <c r="F36" s="75"/>
      <c r="G36" s="75"/>
      <c r="H36" s="211"/>
    </row>
    <row r="37" spans="1:8" ht="21.75" customHeight="1">
      <c r="A37" s="94" t="s">
        <v>150</v>
      </c>
      <c r="B37" s="218" t="s">
        <v>206</v>
      </c>
      <c r="C37" s="219" t="s">
        <v>148</v>
      </c>
      <c r="D37" s="219" t="s">
        <v>226</v>
      </c>
      <c r="E37" s="75" t="s">
        <v>154</v>
      </c>
      <c r="F37" s="75"/>
      <c r="G37" s="75"/>
      <c r="H37" s="211"/>
    </row>
    <row r="38" spans="1:8" ht="15" customHeight="1">
      <c r="A38" s="214" t="s">
        <v>245</v>
      </c>
      <c r="B38" s="218" t="s">
        <v>206</v>
      </c>
      <c r="C38" s="219" t="s">
        <v>148</v>
      </c>
      <c r="D38" s="219" t="s">
        <v>226</v>
      </c>
      <c r="E38" s="75" t="s">
        <v>154</v>
      </c>
      <c r="F38" s="75"/>
      <c r="G38" s="75" t="s">
        <v>223</v>
      </c>
      <c r="H38" s="211"/>
    </row>
    <row r="39" spans="1:8" ht="14.25" customHeight="1">
      <c r="A39" s="220" t="s">
        <v>27</v>
      </c>
      <c r="B39" s="216" t="s">
        <v>206</v>
      </c>
      <c r="C39" s="221" t="s">
        <v>158</v>
      </c>
      <c r="D39" s="209"/>
      <c r="E39" s="209"/>
      <c r="F39" s="209"/>
      <c r="G39" s="209"/>
      <c r="H39" s="222">
        <f>H40</f>
        <v>5</v>
      </c>
    </row>
    <row r="40" spans="1:8" ht="15.75" customHeight="1">
      <c r="A40" s="94" t="s">
        <v>222</v>
      </c>
      <c r="B40" s="218" t="s">
        <v>206</v>
      </c>
      <c r="C40" s="75" t="s">
        <v>158</v>
      </c>
      <c r="D40" s="219" t="s">
        <v>235</v>
      </c>
      <c r="E40" s="209"/>
      <c r="F40" s="209"/>
      <c r="G40" s="209"/>
      <c r="H40" s="222">
        <f>H41</f>
        <v>5</v>
      </c>
    </row>
    <row r="41" spans="1:8" ht="30.75" customHeight="1">
      <c r="A41" s="223" t="s">
        <v>159</v>
      </c>
      <c r="B41" s="218" t="s">
        <v>206</v>
      </c>
      <c r="C41" s="75" t="s">
        <v>158</v>
      </c>
      <c r="D41" s="219" t="s">
        <v>235</v>
      </c>
      <c r="E41" s="224"/>
      <c r="F41" s="224"/>
      <c r="G41" s="224"/>
      <c r="H41" s="222">
        <f>H42</f>
        <v>5</v>
      </c>
    </row>
    <row r="42" spans="1:8" ht="18.75" customHeight="1">
      <c r="A42" s="214" t="s">
        <v>160</v>
      </c>
      <c r="B42" s="218" t="s">
        <v>206</v>
      </c>
      <c r="C42" s="75" t="s">
        <v>158</v>
      </c>
      <c r="D42" s="219" t="s">
        <v>235</v>
      </c>
      <c r="E42" s="209" t="s">
        <v>234</v>
      </c>
      <c r="F42" s="209"/>
      <c r="G42" s="209"/>
      <c r="H42" s="222">
        <f>H43</f>
        <v>5</v>
      </c>
    </row>
    <row r="43" spans="1:8" ht="21.75" customHeight="1">
      <c r="A43" s="214" t="s">
        <v>245</v>
      </c>
      <c r="B43" s="218" t="s">
        <v>206</v>
      </c>
      <c r="C43" s="75" t="s">
        <v>158</v>
      </c>
      <c r="D43" s="219" t="s">
        <v>235</v>
      </c>
      <c r="E43" s="209" t="s">
        <v>234</v>
      </c>
      <c r="F43" s="209"/>
      <c r="G43" s="209" t="s">
        <v>223</v>
      </c>
      <c r="H43" s="222">
        <v>5</v>
      </c>
    </row>
    <row r="44" spans="1:8" ht="52.5" customHeight="1">
      <c r="A44" s="110" t="s">
        <v>284</v>
      </c>
      <c r="B44" s="218" t="s">
        <v>206</v>
      </c>
      <c r="C44" s="75" t="s">
        <v>158</v>
      </c>
      <c r="D44" s="219" t="s">
        <v>237</v>
      </c>
      <c r="E44" s="224"/>
      <c r="F44" s="224"/>
      <c r="G44" s="224"/>
      <c r="H44" s="213">
        <f>H45</f>
        <v>0</v>
      </c>
    </row>
    <row r="45" spans="1:8" ht="35.25" customHeight="1">
      <c r="A45" s="214" t="s">
        <v>227</v>
      </c>
      <c r="B45" s="218" t="s">
        <v>206</v>
      </c>
      <c r="C45" s="75" t="s">
        <v>158</v>
      </c>
      <c r="D45" s="219" t="s">
        <v>237</v>
      </c>
      <c r="E45" s="224" t="s">
        <v>228</v>
      </c>
      <c r="F45" s="224"/>
      <c r="G45" s="224"/>
      <c r="H45" s="213">
        <f>H46</f>
        <v>0</v>
      </c>
    </row>
    <row r="46" spans="1:8" ht="33" customHeight="1">
      <c r="A46" s="94" t="s">
        <v>3</v>
      </c>
      <c r="B46" s="218" t="s">
        <v>206</v>
      </c>
      <c r="C46" s="75" t="s">
        <v>158</v>
      </c>
      <c r="D46" s="219" t="s">
        <v>237</v>
      </c>
      <c r="E46" s="75" t="s">
        <v>151</v>
      </c>
      <c r="F46" s="224"/>
      <c r="G46" s="224"/>
      <c r="H46" s="213">
        <f>H47</f>
        <v>0</v>
      </c>
    </row>
    <row r="47" spans="1:8" ht="26.25" customHeight="1">
      <c r="A47" s="214" t="s">
        <v>245</v>
      </c>
      <c r="B47" s="99" t="s">
        <v>206</v>
      </c>
      <c r="C47" s="75" t="s">
        <v>158</v>
      </c>
      <c r="D47" s="219" t="s">
        <v>237</v>
      </c>
      <c r="E47" s="75" t="s">
        <v>151</v>
      </c>
      <c r="F47" s="224"/>
      <c r="G47" s="224" t="s">
        <v>223</v>
      </c>
      <c r="H47" s="213"/>
    </row>
    <row r="48" spans="1:8" ht="27" customHeight="1">
      <c r="A48" s="94" t="s">
        <v>4</v>
      </c>
      <c r="B48" s="99" t="s">
        <v>206</v>
      </c>
      <c r="C48" s="75" t="s">
        <v>158</v>
      </c>
      <c r="D48" s="219" t="s">
        <v>237</v>
      </c>
      <c r="E48" s="75" t="s">
        <v>152</v>
      </c>
      <c r="F48" s="224"/>
      <c r="G48" s="224"/>
      <c r="H48" s="213"/>
    </row>
    <row r="49" spans="1:8" ht="32.25" customHeight="1">
      <c r="A49" s="215" t="s">
        <v>26</v>
      </c>
      <c r="B49" s="216" t="s">
        <v>206</v>
      </c>
      <c r="C49" s="221" t="s">
        <v>155</v>
      </c>
      <c r="D49" s="217"/>
      <c r="E49" s="221"/>
      <c r="F49" s="224"/>
      <c r="G49" s="224"/>
      <c r="H49" s="213">
        <f aca="true" t="shared" si="0" ref="H49:H54">H50</f>
        <v>0</v>
      </c>
    </row>
    <row r="50" spans="1:8" ht="24" customHeight="1">
      <c r="A50" s="94" t="s">
        <v>222</v>
      </c>
      <c r="B50" s="218" t="s">
        <v>206</v>
      </c>
      <c r="C50" s="75" t="s">
        <v>155</v>
      </c>
      <c r="D50" s="219" t="s">
        <v>221</v>
      </c>
      <c r="E50" s="75"/>
      <c r="F50" s="224"/>
      <c r="G50" s="224"/>
      <c r="H50" s="213">
        <f t="shared" si="0"/>
        <v>0</v>
      </c>
    </row>
    <row r="51" spans="1:8" ht="24" customHeight="1">
      <c r="A51" s="214" t="s">
        <v>156</v>
      </c>
      <c r="B51" s="218" t="s">
        <v>206</v>
      </c>
      <c r="C51" s="75" t="s">
        <v>155</v>
      </c>
      <c r="D51" s="219" t="s">
        <v>236</v>
      </c>
      <c r="E51" s="75"/>
      <c r="F51" s="224"/>
      <c r="G51" s="224"/>
      <c r="H51" s="213">
        <f t="shared" si="0"/>
        <v>0</v>
      </c>
    </row>
    <row r="52" spans="1:8" ht="31.5" customHeight="1">
      <c r="A52" s="214" t="s">
        <v>227</v>
      </c>
      <c r="B52" s="218" t="s">
        <v>206</v>
      </c>
      <c r="C52" s="75" t="s">
        <v>155</v>
      </c>
      <c r="D52" s="219" t="s">
        <v>236</v>
      </c>
      <c r="E52" s="75" t="s">
        <v>228</v>
      </c>
      <c r="F52" s="224"/>
      <c r="G52" s="224"/>
      <c r="H52" s="213">
        <f t="shared" si="0"/>
        <v>0</v>
      </c>
    </row>
    <row r="53" spans="1:8" ht="24.75" customHeight="1">
      <c r="A53" s="214" t="s">
        <v>3</v>
      </c>
      <c r="B53" s="218" t="s">
        <v>206</v>
      </c>
      <c r="C53" s="75" t="s">
        <v>155</v>
      </c>
      <c r="D53" s="219" t="s">
        <v>236</v>
      </c>
      <c r="E53" s="75" t="s">
        <v>151</v>
      </c>
      <c r="F53" s="224"/>
      <c r="G53" s="224"/>
      <c r="H53" s="213">
        <f t="shared" si="0"/>
        <v>0</v>
      </c>
    </row>
    <row r="54" spans="1:8" ht="27" customHeight="1">
      <c r="A54" s="214" t="s">
        <v>245</v>
      </c>
      <c r="B54" s="218" t="s">
        <v>206</v>
      </c>
      <c r="C54" s="75" t="s">
        <v>155</v>
      </c>
      <c r="D54" s="219" t="s">
        <v>236</v>
      </c>
      <c r="E54" s="75" t="s">
        <v>151</v>
      </c>
      <c r="F54" s="224"/>
      <c r="G54" s="224" t="s">
        <v>223</v>
      </c>
      <c r="H54" s="213">
        <f t="shared" si="0"/>
        <v>0</v>
      </c>
    </row>
    <row r="55" spans="1:8" ht="24.75" customHeight="1">
      <c r="A55" s="214" t="s">
        <v>5</v>
      </c>
      <c r="B55" s="218" t="s">
        <v>206</v>
      </c>
      <c r="C55" s="75" t="s">
        <v>155</v>
      </c>
      <c r="D55" s="219" t="s">
        <v>236</v>
      </c>
      <c r="E55" s="75" t="s">
        <v>152</v>
      </c>
      <c r="F55" s="224"/>
      <c r="G55" s="224"/>
      <c r="H55" s="213"/>
    </row>
    <row r="56" spans="1:8" ht="11.25" customHeight="1">
      <c r="A56" s="225" t="s">
        <v>28</v>
      </c>
      <c r="B56" s="226" t="s">
        <v>206</v>
      </c>
      <c r="C56" s="226" t="s">
        <v>161</v>
      </c>
      <c r="D56" s="227"/>
      <c r="E56" s="227"/>
      <c r="F56" s="227"/>
      <c r="G56" s="224"/>
      <c r="H56" s="213">
        <f>H57</f>
        <v>1</v>
      </c>
    </row>
    <row r="57" spans="1:8" ht="19.5" customHeight="1">
      <c r="A57" s="94" t="s">
        <v>222</v>
      </c>
      <c r="B57" s="76" t="s">
        <v>206</v>
      </c>
      <c r="C57" s="76" t="s">
        <v>161</v>
      </c>
      <c r="D57" s="228" t="s">
        <v>221</v>
      </c>
      <c r="E57" s="228"/>
      <c r="F57" s="228"/>
      <c r="G57" s="224"/>
      <c r="H57" s="213">
        <f>H58</f>
        <v>1</v>
      </c>
    </row>
    <row r="58" spans="1:8" ht="16.5" customHeight="1">
      <c r="A58" s="88" t="s">
        <v>123</v>
      </c>
      <c r="B58" s="76" t="s">
        <v>206</v>
      </c>
      <c r="C58" s="76" t="s">
        <v>161</v>
      </c>
      <c r="D58" s="228" t="s">
        <v>268</v>
      </c>
      <c r="E58" s="229"/>
      <c r="F58" s="229"/>
      <c r="G58" s="224"/>
      <c r="H58" s="213">
        <f>H63</f>
        <v>1</v>
      </c>
    </row>
    <row r="59" spans="1:8" ht="27.75" customHeight="1">
      <c r="A59" s="214" t="s">
        <v>227</v>
      </c>
      <c r="B59" s="76" t="s">
        <v>206</v>
      </c>
      <c r="C59" s="76" t="s">
        <v>161</v>
      </c>
      <c r="D59" s="228" t="s">
        <v>268</v>
      </c>
      <c r="E59" s="229" t="s">
        <v>228</v>
      </c>
      <c r="F59" s="229"/>
      <c r="G59" s="224"/>
      <c r="H59" s="213">
        <f>H60</f>
        <v>0</v>
      </c>
    </row>
    <row r="60" spans="1:8" ht="36" customHeight="1">
      <c r="A60" s="94" t="s">
        <v>3</v>
      </c>
      <c r="B60" s="76" t="s">
        <v>206</v>
      </c>
      <c r="C60" s="76" t="s">
        <v>161</v>
      </c>
      <c r="D60" s="228" t="s">
        <v>268</v>
      </c>
      <c r="E60" s="76" t="s">
        <v>151</v>
      </c>
      <c r="F60" s="76"/>
      <c r="G60" s="224"/>
      <c r="H60" s="213">
        <f>H61</f>
        <v>0</v>
      </c>
    </row>
    <row r="61" spans="1:8" ht="12.75">
      <c r="A61" s="94" t="s">
        <v>245</v>
      </c>
      <c r="B61" s="76" t="s">
        <v>206</v>
      </c>
      <c r="C61" s="76" t="s">
        <v>161</v>
      </c>
      <c r="D61" s="228" t="s">
        <v>268</v>
      </c>
      <c r="E61" s="76" t="s">
        <v>151</v>
      </c>
      <c r="F61" s="76"/>
      <c r="G61" s="224" t="s">
        <v>223</v>
      </c>
      <c r="H61" s="213"/>
    </row>
    <row r="62" spans="1:8" ht="27" customHeight="1">
      <c r="A62" s="94" t="s">
        <v>4</v>
      </c>
      <c r="B62" s="76" t="s">
        <v>206</v>
      </c>
      <c r="C62" s="76" t="s">
        <v>161</v>
      </c>
      <c r="D62" s="228" t="s">
        <v>268</v>
      </c>
      <c r="E62" s="76" t="s">
        <v>152</v>
      </c>
      <c r="F62" s="76"/>
      <c r="G62" s="224"/>
      <c r="H62" s="213"/>
    </row>
    <row r="63" spans="1:8" ht="35.25" customHeight="1">
      <c r="A63" s="88" t="s">
        <v>150</v>
      </c>
      <c r="B63" s="76" t="s">
        <v>25</v>
      </c>
      <c r="C63" s="76" t="s">
        <v>161</v>
      </c>
      <c r="D63" s="228" t="s">
        <v>268</v>
      </c>
      <c r="E63" s="76" t="s">
        <v>154</v>
      </c>
      <c r="F63" s="76"/>
      <c r="G63" s="224"/>
      <c r="H63" s="213">
        <v>1</v>
      </c>
    </row>
    <row r="64" spans="1:8" ht="16.5" customHeight="1">
      <c r="A64" s="46" t="s">
        <v>104</v>
      </c>
      <c r="B64" s="73" t="s">
        <v>207</v>
      </c>
      <c r="C64" s="73"/>
      <c r="D64" s="74"/>
      <c r="E64" s="57"/>
      <c r="F64" s="57"/>
      <c r="G64" s="57"/>
      <c r="H64" s="98">
        <f>H66</f>
        <v>46.400000000000006</v>
      </c>
    </row>
    <row r="65" spans="1:8" ht="19.5" customHeight="1">
      <c r="A65" s="230" t="s">
        <v>239</v>
      </c>
      <c r="B65" s="73" t="s">
        <v>78</v>
      </c>
      <c r="C65" s="73"/>
      <c r="D65" s="74"/>
      <c r="E65" s="57"/>
      <c r="F65" s="57"/>
      <c r="G65" s="57"/>
      <c r="H65" s="98">
        <f>H66</f>
        <v>46.400000000000006</v>
      </c>
    </row>
    <row r="66" spans="1:8" ht="12.75">
      <c r="A66" s="208" t="s">
        <v>122</v>
      </c>
      <c r="B66" s="221" t="s">
        <v>207</v>
      </c>
      <c r="C66" s="221" t="s">
        <v>162</v>
      </c>
      <c r="D66" s="229"/>
      <c r="E66" s="229"/>
      <c r="F66" s="229"/>
      <c r="G66" s="229"/>
      <c r="H66" s="231">
        <f>H67</f>
        <v>46.400000000000006</v>
      </c>
    </row>
    <row r="67" spans="1:8" ht="17.25" customHeight="1">
      <c r="A67" s="94" t="s">
        <v>222</v>
      </c>
      <c r="B67" s="75" t="s">
        <v>207</v>
      </c>
      <c r="C67" s="76" t="s">
        <v>162</v>
      </c>
      <c r="D67" s="229" t="s">
        <v>221</v>
      </c>
      <c r="E67" s="229"/>
      <c r="F67" s="229"/>
      <c r="G67" s="229"/>
      <c r="H67" s="231">
        <f>H68</f>
        <v>46.400000000000006</v>
      </c>
    </row>
    <row r="68" spans="1:8" ht="27" customHeight="1">
      <c r="A68" s="232" t="s">
        <v>112</v>
      </c>
      <c r="B68" s="75" t="s">
        <v>207</v>
      </c>
      <c r="C68" s="76" t="s">
        <v>162</v>
      </c>
      <c r="D68" s="229" t="s">
        <v>238</v>
      </c>
      <c r="E68" s="229"/>
      <c r="F68" s="229"/>
      <c r="G68" s="229"/>
      <c r="H68" s="231">
        <f>H69+H74</f>
        <v>46.400000000000006</v>
      </c>
    </row>
    <row r="69" spans="1:8" ht="48" customHeight="1">
      <c r="A69" s="212" t="s">
        <v>143</v>
      </c>
      <c r="B69" s="75" t="s">
        <v>207</v>
      </c>
      <c r="C69" s="76" t="s">
        <v>162</v>
      </c>
      <c r="D69" s="229" t="s">
        <v>238</v>
      </c>
      <c r="E69" s="229" t="s">
        <v>141</v>
      </c>
      <c r="F69" s="229"/>
      <c r="G69" s="229"/>
      <c r="H69" s="231">
        <f>H70</f>
        <v>39.06</v>
      </c>
    </row>
    <row r="70" spans="1:8" ht="25.5" customHeight="1">
      <c r="A70" s="212" t="s">
        <v>144</v>
      </c>
      <c r="B70" s="75" t="s">
        <v>207</v>
      </c>
      <c r="C70" s="76" t="s">
        <v>162</v>
      </c>
      <c r="D70" s="229" t="s">
        <v>238</v>
      </c>
      <c r="E70" s="229" t="s">
        <v>95</v>
      </c>
      <c r="F70" s="229"/>
      <c r="G70" s="229"/>
      <c r="H70" s="231">
        <f>H71</f>
        <v>39.06</v>
      </c>
    </row>
    <row r="71" spans="1:8" ht="15" customHeight="1">
      <c r="A71" s="233" t="s">
        <v>239</v>
      </c>
      <c r="B71" s="75" t="s">
        <v>207</v>
      </c>
      <c r="C71" s="76"/>
      <c r="D71" s="229" t="s">
        <v>238</v>
      </c>
      <c r="E71" s="229" t="s">
        <v>95</v>
      </c>
      <c r="F71" s="229"/>
      <c r="G71" s="229" t="s">
        <v>78</v>
      </c>
      <c r="H71" s="231">
        <f>H72+H73</f>
        <v>39.06</v>
      </c>
    </row>
    <row r="72" spans="1:8" ht="20.25" customHeight="1">
      <c r="A72" s="56" t="s">
        <v>233</v>
      </c>
      <c r="B72" s="75" t="s">
        <v>207</v>
      </c>
      <c r="C72" s="76" t="s">
        <v>162</v>
      </c>
      <c r="D72" s="229" t="s">
        <v>238</v>
      </c>
      <c r="E72" s="229" t="s">
        <v>145</v>
      </c>
      <c r="F72" s="229"/>
      <c r="G72" s="229"/>
      <c r="H72" s="229" t="s">
        <v>316</v>
      </c>
    </row>
    <row r="73" spans="1:8" ht="25.5">
      <c r="A73" s="214" t="s">
        <v>241</v>
      </c>
      <c r="B73" s="75" t="s">
        <v>207</v>
      </c>
      <c r="C73" s="76" t="s">
        <v>162</v>
      </c>
      <c r="D73" s="229" t="s">
        <v>238</v>
      </c>
      <c r="E73" s="229" t="s">
        <v>232</v>
      </c>
      <c r="F73" s="229"/>
      <c r="G73" s="229"/>
      <c r="H73" s="231">
        <v>9.06</v>
      </c>
    </row>
    <row r="74" spans="1:8" ht="25.5">
      <c r="A74" s="214" t="s">
        <v>227</v>
      </c>
      <c r="B74" s="75" t="s">
        <v>207</v>
      </c>
      <c r="C74" s="76" t="s">
        <v>162</v>
      </c>
      <c r="D74" s="229" t="s">
        <v>238</v>
      </c>
      <c r="E74" s="229" t="s">
        <v>228</v>
      </c>
      <c r="F74" s="229"/>
      <c r="G74" s="229"/>
      <c r="H74" s="231">
        <f>H75</f>
        <v>7.34</v>
      </c>
    </row>
    <row r="75" spans="1:8" ht="23.25" customHeight="1">
      <c r="A75" s="234" t="s">
        <v>9</v>
      </c>
      <c r="B75" s="75" t="s">
        <v>207</v>
      </c>
      <c r="C75" s="76" t="s">
        <v>162</v>
      </c>
      <c r="D75" s="229" t="s">
        <v>238</v>
      </c>
      <c r="E75" s="229" t="s">
        <v>151</v>
      </c>
      <c r="F75" s="229"/>
      <c r="G75" s="229"/>
      <c r="H75" s="231">
        <f>H77</f>
        <v>7.34</v>
      </c>
    </row>
    <row r="76" spans="1:8" ht="23.25" customHeight="1">
      <c r="A76" s="233" t="s">
        <v>239</v>
      </c>
      <c r="B76" s="99" t="s">
        <v>207</v>
      </c>
      <c r="C76" s="76" t="s">
        <v>162</v>
      </c>
      <c r="D76" s="229" t="s">
        <v>238</v>
      </c>
      <c r="E76" s="229" t="s">
        <v>151</v>
      </c>
      <c r="F76" s="229"/>
      <c r="G76" s="229" t="s">
        <v>78</v>
      </c>
      <c r="H76" s="231">
        <f>H77</f>
        <v>7.34</v>
      </c>
    </row>
    <row r="77" spans="1:8" ht="38.25" customHeight="1">
      <c r="A77" s="234" t="s">
        <v>6</v>
      </c>
      <c r="B77" s="75" t="s">
        <v>207</v>
      </c>
      <c r="C77" s="76" t="s">
        <v>162</v>
      </c>
      <c r="D77" s="229" t="s">
        <v>238</v>
      </c>
      <c r="E77" s="229" t="s">
        <v>152</v>
      </c>
      <c r="F77" s="229"/>
      <c r="G77" s="229"/>
      <c r="H77" s="231">
        <v>7.34</v>
      </c>
    </row>
    <row r="78" spans="1:8" s="8" customFormat="1" ht="15.75" customHeight="1">
      <c r="A78" s="235" t="s">
        <v>29</v>
      </c>
      <c r="B78" s="118" t="s">
        <v>208</v>
      </c>
      <c r="C78" s="236"/>
      <c r="D78" s="229"/>
      <c r="E78" s="229"/>
      <c r="F78" s="229"/>
      <c r="G78" s="229"/>
      <c r="H78" s="237">
        <f>H79</f>
        <v>0</v>
      </c>
    </row>
    <row r="79" spans="1:8" s="8" customFormat="1" ht="12.75">
      <c r="A79" s="238" t="s">
        <v>58</v>
      </c>
      <c r="B79" s="239" t="s">
        <v>208</v>
      </c>
      <c r="C79" s="236" t="s">
        <v>193</v>
      </c>
      <c r="D79" s="229"/>
      <c r="E79" s="229"/>
      <c r="F79" s="229"/>
      <c r="G79" s="229"/>
      <c r="H79" s="231">
        <f>H81</f>
        <v>0</v>
      </c>
    </row>
    <row r="80" spans="1:8" s="8" customFormat="1" ht="12.75">
      <c r="A80" s="94" t="s">
        <v>222</v>
      </c>
      <c r="B80" s="100" t="s">
        <v>208</v>
      </c>
      <c r="C80" s="76" t="s">
        <v>193</v>
      </c>
      <c r="D80" s="229" t="s">
        <v>221</v>
      </c>
      <c r="E80" s="229"/>
      <c r="F80" s="229"/>
      <c r="G80" s="229"/>
      <c r="H80" s="231"/>
    </row>
    <row r="81" spans="1:8" s="8" customFormat="1" ht="23.25" customHeight="1">
      <c r="A81" s="210" t="s">
        <v>51</v>
      </c>
      <c r="B81" s="100" t="s">
        <v>208</v>
      </c>
      <c r="C81" s="76" t="s">
        <v>193</v>
      </c>
      <c r="D81" s="219" t="s">
        <v>226</v>
      </c>
      <c r="E81" s="229"/>
      <c r="F81" s="229"/>
      <c r="G81" s="229"/>
      <c r="H81" s="231">
        <f>H82</f>
        <v>0</v>
      </c>
    </row>
    <row r="82" spans="1:8" s="8" customFormat="1" ht="45.75" customHeight="1">
      <c r="A82" s="212" t="s">
        <v>143</v>
      </c>
      <c r="B82" s="100" t="s">
        <v>208</v>
      </c>
      <c r="C82" s="76" t="s">
        <v>193</v>
      </c>
      <c r="D82" s="219" t="s">
        <v>226</v>
      </c>
      <c r="E82" s="229" t="s">
        <v>141</v>
      </c>
      <c r="F82" s="229"/>
      <c r="G82" s="229"/>
      <c r="H82" s="231">
        <f>H83</f>
        <v>0</v>
      </c>
    </row>
    <row r="83" spans="1:8" s="8" customFormat="1" ht="26.25" customHeight="1">
      <c r="A83" s="212" t="s">
        <v>144</v>
      </c>
      <c r="B83" s="100" t="s">
        <v>208</v>
      </c>
      <c r="C83" s="76" t="s">
        <v>193</v>
      </c>
      <c r="D83" s="219" t="s">
        <v>226</v>
      </c>
      <c r="E83" s="209" t="s">
        <v>95</v>
      </c>
      <c r="F83" s="229"/>
      <c r="G83" s="229"/>
      <c r="H83" s="231">
        <f>H84</f>
        <v>0</v>
      </c>
    </row>
    <row r="84" spans="1:8" s="8" customFormat="1" ht="26.25" customHeight="1">
      <c r="A84" s="214" t="s">
        <v>245</v>
      </c>
      <c r="B84" s="100" t="s">
        <v>208</v>
      </c>
      <c r="C84" s="76" t="s">
        <v>193</v>
      </c>
      <c r="D84" s="219" t="s">
        <v>226</v>
      </c>
      <c r="E84" s="209" t="s">
        <v>95</v>
      </c>
      <c r="F84" s="229"/>
      <c r="G84" s="229" t="s">
        <v>223</v>
      </c>
      <c r="H84" s="231">
        <f>H85+H86</f>
        <v>0</v>
      </c>
    </row>
    <row r="85" spans="1:8" s="8" customFormat="1" ht="18" customHeight="1">
      <c r="A85" s="3" t="s">
        <v>233</v>
      </c>
      <c r="B85" s="76" t="s">
        <v>208</v>
      </c>
      <c r="C85" s="76" t="s">
        <v>193</v>
      </c>
      <c r="D85" s="219" t="s">
        <v>226</v>
      </c>
      <c r="E85" s="209" t="s">
        <v>145</v>
      </c>
      <c r="F85" s="229"/>
      <c r="G85" s="229"/>
      <c r="H85" s="231"/>
    </row>
    <row r="86" spans="1:8" s="8" customFormat="1" ht="38.25" customHeight="1">
      <c r="A86" s="214" t="s">
        <v>231</v>
      </c>
      <c r="B86" s="100" t="s">
        <v>208</v>
      </c>
      <c r="C86" s="76" t="s">
        <v>193</v>
      </c>
      <c r="D86" s="219" t="s">
        <v>226</v>
      </c>
      <c r="E86" s="209" t="s">
        <v>232</v>
      </c>
      <c r="F86" s="229"/>
      <c r="G86" s="229"/>
      <c r="H86" s="231"/>
    </row>
    <row r="87" spans="1:8" ht="12.75">
      <c r="A87" s="46" t="s">
        <v>30</v>
      </c>
      <c r="B87" s="205" t="s">
        <v>210</v>
      </c>
      <c r="C87" s="202"/>
      <c r="D87" s="202"/>
      <c r="E87" s="202"/>
      <c r="F87" s="202"/>
      <c r="G87" s="202"/>
      <c r="H87" s="240">
        <f>H90</f>
        <v>60</v>
      </c>
    </row>
    <row r="88" spans="1:8" ht="12.75">
      <c r="A88" s="46" t="s">
        <v>245</v>
      </c>
      <c r="B88" s="205" t="s">
        <v>223</v>
      </c>
      <c r="C88" s="202"/>
      <c r="D88" s="202"/>
      <c r="E88" s="202"/>
      <c r="F88" s="202"/>
      <c r="G88" s="202"/>
      <c r="H88" s="240">
        <f>H96+H103+H108</f>
        <v>60</v>
      </c>
    </row>
    <row r="89" spans="1:8" ht="12.75">
      <c r="A89" s="46" t="s">
        <v>271</v>
      </c>
      <c r="B89" s="205" t="s">
        <v>272</v>
      </c>
      <c r="C89" s="202"/>
      <c r="D89" s="202"/>
      <c r="E89" s="202"/>
      <c r="F89" s="202"/>
      <c r="G89" s="202"/>
      <c r="H89" s="240">
        <f>H114</f>
        <v>0</v>
      </c>
    </row>
    <row r="90" spans="1:8" ht="12.75">
      <c r="A90" s="241" t="s">
        <v>66</v>
      </c>
      <c r="B90" s="242" t="s">
        <v>210</v>
      </c>
      <c r="C90" s="243" t="s">
        <v>163</v>
      </c>
      <c r="D90" s="209"/>
      <c r="E90" s="209"/>
      <c r="F90" s="209"/>
      <c r="G90" s="209"/>
      <c r="H90" s="222">
        <f>H91+H110</f>
        <v>60</v>
      </c>
    </row>
    <row r="91" spans="1:8" ht="38.25">
      <c r="A91" s="95" t="s">
        <v>285</v>
      </c>
      <c r="B91" s="242" t="s">
        <v>210</v>
      </c>
      <c r="C91" s="243" t="s">
        <v>163</v>
      </c>
      <c r="D91" s="244" t="s">
        <v>240</v>
      </c>
      <c r="E91" s="244"/>
      <c r="F91" s="209"/>
      <c r="G91" s="209"/>
      <c r="H91" s="245">
        <f>H92+H98+H104</f>
        <v>60</v>
      </c>
    </row>
    <row r="92" spans="1:8" ht="13.5">
      <c r="A92" s="58" t="s">
        <v>252</v>
      </c>
      <c r="B92" s="242" t="s">
        <v>210</v>
      </c>
      <c r="C92" s="246" t="s">
        <v>163</v>
      </c>
      <c r="D92" s="246" t="s">
        <v>243</v>
      </c>
      <c r="E92" s="246"/>
      <c r="F92" s="247"/>
      <c r="G92" s="247"/>
      <c r="H92" s="248">
        <f>H93</f>
        <v>45</v>
      </c>
    </row>
    <row r="93" spans="1:8" ht="13.5">
      <c r="A93" s="212" t="s">
        <v>244</v>
      </c>
      <c r="B93" s="99" t="s">
        <v>210</v>
      </c>
      <c r="C93" s="246" t="s">
        <v>163</v>
      </c>
      <c r="D93" s="246" t="s">
        <v>242</v>
      </c>
      <c r="E93" s="207"/>
      <c r="F93" s="247"/>
      <c r="G93" s="247"/>
      <c r="H93" s="248">
        <f>H94</f>
        <v>45</v>
      </c>
    </row>
    <row r="94" spans="1:8" ht="25.5">
      <c r="A94" s="214" t="s">
        <v>227</v>
      </c>
      <c r="B94" s="99" t="s">
        <v>210</v>
      </c>
      <c r="C94" s="246" t="s">
        <v>163</v>
      </c>
      <c r="D94" s="249" t="str">
        <f>D93</f>
        <v>П110177500</v>
      </c>
      <c r="E94" s="207" t="s">
        <v>228</v>
      </c>
      <c r="F94" s="247"/>
      <c r="G94" s="247"/>
      <c r="H94" s="248">
        <f>H95</f>
        <v>45</v>
      </c>
    </row>
    <row r="95" spans="1:8" ht="25.5">
      <c r="A95" s="94" t="s">
        <v>10</v>
      </c>
      <c r="B95" s="99" t="s">
        <v>210</v>
      </c>
      <c r="C95" s="246" t="s">
        <v>163</v>
      </c>
      <c r="D95" s="249" t="str">
        <f>D94</f>
        <v>П110177500</v>
      </c>
      <c r="E95" s="236" t="s">
        <v>151</v>
      </c>
      <c r="F95" s="247"/>
      <c r="G95" s="247"/>
      <c r="H95" s="248">
        <f>H97</f>
        <v>45</v>
      </c>
    </row>
    <row r="96" spans="1:8" ht="13.5">
      <c r="A96" s="214" t="s">
        <v>245</v>
      </c>
      <c r="B96" s="99" t="s">
        <v>210</v>
      </c>
      <c r="C96" s="246" t="s">
        <v>163</v>
      </c>
      <c r="D96" s="249" t="str">
        <f>D95</f>
        <v>П110177500</v>
      </c>
      <c r="E96" s="236" t="s">
        <v>151</v>
      </c>
      <c r="F96" s="247"/>
      <c r="G96" s="247" t="s">
        <v>223</v>
      </c>
      <c r="H96" s="248">
        <f>H97</f>
        <v>45</v>
      </c>
    </row>
    <row r="97" spans="1:8" ht="25.5">
      <c r="A97" s="94" t="s">
        <v>8</v>
      </c>
      <c r="B97" s="99" t="s">
        <v>210</v>
      </c>
      <c r="C97" s="246" t="s">
        <v>163</v>
      </c>
      <c r="D97" s="249" t="str">
        <f>D95</f>
        <v>П110177500</v>
      </c>
      <c r="E97" s="236" t="s">
        <v>152</v>
      </c>
      <c r="F97" s="247"/>
      <c r="G97" s="247"/>
      <c r="H97" s="248">
        <v>45</v>
      </c>
    </row>
    <row r="98" spans="1:8" ht="27">
      <c r="A98" s="86" t="s">
        <v>246</v>
      </c>
      <c r="B98" s="246" t="s">
        <v>210</v>
      </c>
      <c r="C98" s="246" t="s">
        <v>163</v>
      </c>
      <c r="D98" s="246" t="s">
        <v>248</v>
      </c>
      <c r="E98" s="229"/>
      <c r="F98" s="229"/>
      <c r="G98" s="247"/>
      <c r="H98" s="248">
        <f>H100</f>
        <v>0</v>
      </c>
    </row>
    <row r="99" spans="1:8" ht="13.5">
      <c r="A99" s="212" t="s">
        <v>244</v>
      </c>
      <c r="B99" s="246" t="s">
        <v>210</v>
      </c>
      <c r="C99" s="246"/>
      <c r="D99" s="246" t="s">
        <v>247</v>
      </c>
      <c r="E99" s="229"/>
      <c r="F99" s="229"/>
      <c r="G99" s="247"/>
      <c r="H99" s="248"/>
    </row>
    <row r="100" spans="1:8" ht="36.75" customHeight="1">
      <c r="A100" s="214" t="s">
        <v>227</v>
      </c>
      <c r="B100" s="246" t="s">
        <v>210</v>
      </c>
      <c r="C100" s="246" t="s">
        <v>163</v>
      </c>
      <c r="D100" s="246" t="s">
        <v>247</v>
      </c>
      <c r="E100" s="236" t="s">
        <v>228</v>
      </c>
      <c r="F100" s="236"/>
      <c r="G100" s="247"/>
      <c r="H100" s="248">
        <f>H101</f>
        <v>0</v>
      </c>
    </row>
    <row r="101" spans="1:8" ht="25.5">
      <c r="A101" s="94" t="s">
        <v>10</v>
      </c>
      <c r="B101" s="246" t="s">
        <v>210</v>
      </c>
      <c r="C101" s="246" t="s">
        <v>163</v>
      </c>
      <c r="D101" s="246" t="s">
        <v>247</v>
      </c>
      <c r="E101" s="236" t="s">
        <v>151</v>
      </c>
      <c r="F101" s="236"/>
      <c r="G101" s="247"/>
      <c r="H101" s="248">
        <f>H102</f>
        <v>0</v>
      </c>
    </row>
    <row r="102" spans="1:8" ht="25.5">
      <c r="A102" s="94" t="s">
        <v>8</v>
      </c>
      <c r="B102" s="246" t="s">
        <v>210</v>
      </c>
      <c r="C102" s="246" t="s">
        <v>163</v>
      </c>
      <c r="D102" s="246" t="s">
        <v>247</v>
      </c>
      <c r="E102" s="236" t="s">
        <v>152</v>
      </c>
      <c r="F102" s="236"/>
      <c r="G102" s="247"/>
      <c r="H102" s="248">
        <f>H103</f>
        <v>0</v>
      </c>
    </row>
    <row r="103" spans="1:8" ht="13.5">
      <c r="A103" s="214" t="s">
        <v>245</v>
      </c>
      <c r="B103" s="246" t="s">
        <v>210</v>
      </c>
      <c r="C103" s="246" t="s">
        <v>163</v>
      </c>
      <c r="D103" s="246" t="s">
        <v>247</v>
      </c>
      <c r="E103" s="229" t="s">
        <v>152</v>
      </c>
      <c r="F103" s="229"/>
      <c r="G103" s="247" t="s">
        <v>223</v>
      </c>
      <c r="H103" s="250"/>
    </row>
    <row r="104" spans="1:8" ht="27">
      <c r="A104" s="84" t="s">
        <v>251</v>
      </c>
      <c r="B104" s="246" t="s">
        <v>210</v>
      </c>
      <c r="C104" s="246" t="s">
        <v>163</v>
      </c>
      <c r="D104" s="246" t="s">
        <v>249</v>
      </c>
      <c r="E104" s="246"/>
      <c r="F104" s="236"/>
      <c r="G104" s="247"/>
      <c r="H104" s="248">
        <f>H105</f>
        <v>15</v>
      </c>
    </row>
    <row r="105" spans="1:8" ht="13.5">
      <c r="A105" s="212" t="s">
        <v>244</v>
      </c>
      <c r="B105" s="246" t="s">
        <v>210</v>
      </c>
      <c r="C105" s="246" t="s">
        <v>163</v>
      </c>
      <c r="D105" s="246" t="s">
        <v>250</v>
      </c>
      <c r="E105" s="236"/>
      <c r="F105" s="236"/>
      <c r="G105" s="247"/>
      <c r="H105" s="248">
        <f>H106</f>
        <v>15</v>
      </c>
    </row>
    <row r="106" spans="1:8" s="97" customFormat="1" ht="35.25" customHeight="1">
      <c r="A106" s="214" t="s">
        <v>227</v>
      </c>
      <c r="B106" s="246" t="s">
        <v>210</v>
      </c>
      <c r="C106" s="246" t="s">
        <v>163</v>
      </c>
      <c r="D106" s="246" t="s">
        <v>250</v>
      </c>
      <c r="E106" s="236" t="s">
        <v>228</v>
      </c>
      <c r="F106" s="236"/>
      <c r="G106" s="247"/>
      <c r="H106" s="248">
        <f>H107</f>
        <v>15</v>
      </c>
    </row>
    <row r="107" spans="1:8" ht="28.5" customHeight="1">
      <c r="A107" s="94" t="s">
        <v>10</v>
      </c>
      <c r="B107" s="246" t="s">
        <v>210</v>
      </c>
      <c r="C107" s="246" t="s">
        <v>163</v>
      </c>
      <c r="D107" s="246" t="s">
        <v>250</v>
      </c>
      <c r="E107" s="236" t="s">
        <v>151</v>
      </c>
      <c r="F107" s="236"/>
      <c r="G107" s="247"/>
      <c r="H107" s="248">
        <f>H109</f>
        <v>15</v>
      </c>
    </row>
    <row r="108" spans="1:8" ht="28.5" customHeight="1">
      <c r="A108" s="214" t="s">
        <v>245</v>
      </c>
      <c r="B108" s="246" t="s">
        <v>210</v>
      </c>
      <c r="C108" s="246" t="s">
        <v>163</v>
      </c>
      <c r="D108" s="246" t="s">
        <v>250</v>
      </c>
      <c r="E108" s="229" t="s">
        <v>151</v>
      </c>
      <c r="F108" s="76"/>
      <c r="G108" s="247" t="s">
        <v>223</v>
      </c>
      <c r="H108" s="251">
        <f>H109</f>
        <v>15</v>
      </c>
    </row>
    <row r="109" spans="1:8" ht="29.25" customHeight="1">
      <c r="A109" s="94" t="s">
        <v>8</v>
      </c>
      <c r="B109" s="246" t="s">
        <v>210</v>
      </c>
      <c r="C109" s="246" t="s">
        <v>163</v>
      </c>
      <c r="D109" s="246" t="s">
        <v>250</v>
      </c>
      <c r="E109" s="229" t="s">
        <v>152</v>
      </c>
      <c r="F109" s="76"/>
      <c r="G109" s="247"/>
      <c r="H109" s="251">
        <v>15</v>
      </c>
    </row>
    <row r="110" spans="1:8" ht="25.5">
      <c r="A110" s="234" t="s">
        <v>269</v>
      </c>
      <c r="B110" s="246" t="s">
        <v>210</v>
      </c>
      <c r="C110" s="246" t="s">
        <v>163</v>
      </c>
      <c r="D110" s="236" t="s">
        <v>270</v>
      </c>
      <c r="E110" s="229"/>
      <c r="F110" s="76"/>
      <c r="G110" s="247"/>
      <c r="H110" s="248">
        <f>H111</f>
        <v>0</v>
      </c>
    </row>
    <row r="111" spans="1:8" s="97" customFormat="1" ht="21.75" customHeight="1">
      <c r="A111" s="212" t="s">
        <v>244</v>
      </c>
      <c r="B111" s="246" t="s">
        <v>210</v>
      </c>
      <c r="C111" s="246" t="s">
        <v>163</v>
      </c>
      <c r="D111" s="236" t="s">
        <v>270</v>
      </c>
      <c r="E111" s="229"/>
      <c r="F111" s="76"/>
      <c r="G111" s="247"/>
      <c r="H111" s="248">
        <f>H113</f>
        <v>0</v>
      </c>
    </row>
    <row r="112" spans="1:8" s="97" customFormat="1" ht="21.75" customHeight="1">
      <c r="A112" s="214" t="s">
        <v>227</v>
      </c>
      <c r="B112" s="246" t="s">
        <v>210</v>
      </c>
      <c r="C112" s="246" t="s">
        <v>163</v>
      </c>
      <c r="D112" s="236" t="s">
        <v>270</v>
      </c>
      <c r="E112" s="229" t="s">
        <v>228</v>
      </c>
      <c r="F112" s="76"/>
      <c r="G112" s="247"/>
      <c r="H112" s="248">
        <f>H113</f>
        <v>0</v>
      </c>
    </row>
    <row r="113" spans="1:8" ht="36" customHeight="1">
      <c r="A113" s="94" t="s">
        <v>10</v>
      </c>
      <c r="B113" s="246" t="s">
        <v>210</v>
      </c>
      <c r="C113" s="246" t="s">
        <v>163</v>
      </c>
      <c r="D113" s="236" t="s">
        <v>270</v>
      </c>
      <c r="E113" s="236" t="s">
        <v>151</v>
      </c>
      <c r="F113" s="236"/>
      <c r="G113" s="247"/>
      <c r="H113" s="248">
        <f>H115</f>
        <v>0</v>
      </c>
    </row>
    <row r="114" spans="1:8" ht="17.25" customHeight="1">
      <c r="A114" s="94" t="s">
        <v>271</v>
      </c>
      <c r="B114" s="246" t="s">
        <v>210</v>
      </c>
      <c r="C114" s="246" t="s">
        <v>163</v>
      </c>
      <c r="D114" s="236" t="s">
        <v>270</v>
      </c>
      <c r="E114" s="236" t="s">
        <v>151</v>
      </c>
      <c r="F114" s="236"/>
      <c r="G114" s="247" t="s">
        <v>272</v>
      </c>
      <c r="H114" s="248"/>
    </row>
    <row r="115" spans="1:8" ht="35.25" customHeight="1">
      <c r="A115" s="88" t="s">
        <v>6</v>
      </c>
      <c r="B115" s="246" t="s">
        <v>210</v>
      </c>
      <c r="C115" s="246" t="s">
        <v>163</v>
      </c>
      <c r="D115" s="236" t="s">
        <v>270</v>
      </c>
      <c r="E115" s="229" t="s">
        <v>152</v>
      </c>
      <c r="F115" s="76"/>
      <c r="G115" s="247"/>
      <c r="H115" s="252"/>
    </row>
    <row r="116" spans="1:8" ht="12.75">
      <c r="A116" s="46" t="s">
        <v>164</v>
      </c>
      <c r="B116" s="226" t="s">
        <v>214</v>
      </c>
      <c r="C116" s="227"/>
      <c r="D116" s="227"/>
      <c r="E116" s="227"/>
      <c r="F116" s="247"/>
      <c r="G116" s="247"/>
      <c r="H116" s="98">
        <f>H119</f>
        <v>668.64</v>
      </c>
    </row>
    <row r="117" spans="1:8" ht="12.75">
      <c r="A117" s="46" t="s">
        <v>219</v>
      </c>
      <c r="B117" s="205" t="s">
        <v>80</v>
      </c>
      <c r="C117" s="227"/>
      <c r="D117" s="227"/>
      <c r="E117" s="227"/>
      <c r="F117" s="247"/>
      <c r="G117" s="247"/>
      <c r="H117" s="98">
        <f>H127</f>
        <v>600</v>
      </c>
    </row>
    <row r="118" spans="1:8" ht="12.75">
      <c r="A118" s="46" t="s">
        <v>245</v>
      </c>
      <c r="B118" s="205" t="s">
        <v>223</v>
      </c>
      <c r="C118" s="227"/>
      <c r="D118" s="227"/>
      <c r="E118" s="227"/>
      <c r="F118" s="247"/>
      <c r="G118" s="247"/>
      <c r="H118" s="98" t="str">
        <f>H126</f>
        <v>68,64</v>
      </c>
    </row>
    <row r="119" spans="1:8" ht="12.75">
      <c r="A119" s="253" t="s">
        <v>44</v>
      </c>
      <c r="B119" s="236" t="s">
        <v>214</v>
      </c>
      <c r="C119" s="236" t="s">
        <v>165</v>
      </c>
      <c r="D119" s="228"/>
      <c r="E119" s="228"/>
      <c r="F119" s="247"/>
      <c r="G119" s="247"/>
      <c r="H119" s="248">
        <f>H120</f>
        <v>668.64</v>
      </c>
    </row>
    <row r="120" spans="1:8" ht="12.75">
      <c r="A120" s="254" t="s">
        <v>276</v>
      </c>
      <c r="B120" s="76" t="s">
        <v>214</v>
      </c>
      <c r="C120" s="244" t="s">
        <v>165</v>
      </c>
      <c r="D120" s="244" t="s">
        <v>253</v>
      </c>
      <c r="E120" s="255"/>
      <c r="F120" s="247"/>
      <c r="G120" s="247"/>
      <c r="H120" s="251">
        <f>H122</f>
        <v>668.64</v>
      </c>
    </row>
    <row r="121" spans="1:8" ht="25.5">
      <c r="A121" s="88" t="s">
        <v>254</v>
      </c>
      <c r="B121" s="76" t="s">
        <v>214</v>
      </c>
      <c r="C121" s="244" t="s">
        <v>165</v>
      </c>
      <c r="D121" s="244" t="s">
        <v>255</v>
      </c>
      <c r="E121" s="255"/>
      <c r="F121" s="247"/>
      <c r="G121" s="247"/>
      <c r="H121" s="251">
        <f>H122</f>
        <v>668.64</v>
      </c>
    </row>
    <row r="122" spans="1:8" ht="23.25" customHeight="1">
      <c r="A122" s="88" t="s">
        <v>244</v>
      </c>
      <c r="B122" s="76" t="s">
        <v>214</v>
      </c>
      <c r="C122" s="76" t="s">
        <v>165</v>
      </c>
      <c r="D122" s="76" t="s">
        <v>261</v>
      </c>
      <c r="E122" s="228"/>
      <c r="F122" s="247"/>
      <c r="G122" s="247"/>
      <c r="H122" s="248">
        <f>H125</f>
        <v>668.64</v>
      </c>
    </row>
    <row r="123" spans="1:8" ht="24.75" customHeight="1">
      <c r="A123" s="266" t="s">
        <v>256</v>
      </c>
      <c r="B123" s="76" t="s">
        <v>214</v>
      </c>
      <c r="C123" s="76" t="s">
        <v>165</v>
      </c>
      <c r="D123" s="76" t="s">
        <v>261</v>
      </c>
      <c r="E123" s="228" t="s">
        <v>257</v>
      </c>
      <c r="F123" s="247"/>
      <c r="G123" s="247"/>
      <c r="H123" s="248">
        <f>H124</f>
        <v>668.64</v>
      </c>
    </row>
    <row r="124" spans="1:8" ht="16.5" customHeight="1">
      <c r="A124" s="267" t="s">
        <v>258</v>
      </c>
      <c r="B124" s="76" t="s">
        <v>214</v>
      </c>
      <c r="C124" s="76" t="s">
        <v>165</v>
      </c>
      <c r="D124" s="76" t="s">
        <v>261</v>
      </c>
      <c r="E124" s="228" t="s">
        <v>259</v>
      </c>
      <c r="F124" s="247"/>
      <c r="G124" s="247"/>
      <c r="H124" s="248">
        <f>H125</f>
        <v>668.64</v>
      </c>
    </row>
    <row r="125" spans="1:11" ht="38.25">
      <c r="A125" s="88" t="s">
        <v>2</v>
      </c>
      <c r="B125" s="76" t="s">
        <v>214</v>
      </c>
      <c r="C125" s="76" t="s">
        <v>165</v>
      </c>
      <c r="D125" s="76" t="s">
        <v>261</v>
      </c>
      <c r="E125" s="76" t="s">
        <v>166</v>
      </c>
      <c r="F125" s="247"/>
      <c r="G125" s="247"/>
      <c r="H125" s="248">
        <f>H126+H127</f>
        <v>668.64</v>
      </c>
      <c r="K125" s="120"/>
    </row>
    <row r="126" spans="1:8" ht="12.75">
      <c r="A126" s="258" t="s">
        <v>260</v>
      </c>
      <c r="B126" s="76" t="s">
        <v>214</v>
      </c>
      <c r="C126" s="76" t="s">
        <v>165</v>
      </c>
      <c r="D126" s="76" t="s">
        <v>261</v>
      </c>
      <c r="E126" s="76" t="s">
        <v>166</v>
      </c>
      <c r="F126" s="247"/>
      <c r="G126" s="247" t="s">
        <v>223</v>
      </c>
      <c r="H126" s="250" t="s">
        <v>305</v>
      </c>
    </row>
    <row r="127" spans="1:8" ht="12.75">
      <c r="A127" s="258" t="s">
        <v>219</v>
      </c>
      <c r="B127" s="76" t="s">
        <v>214</v>
      </c>
      <c r="C127" s="76" t="s">
        <v>165</v>
      </c>
      <c r="D127" s="76" t="s">
        <v>261</v>
      </c>
      <c r="E127" s="76" t="s">
        <v>166</v>
      </c>
      <c r="F127" s="247"/>
      <c r="G127" s="247" t="s">
        <v>80</v>
      </c>
      <c r="H127" s="248">
        <f>550+50</f>
        <v>600</v>
      </c>
    </row>
    <row r="128" spans="1:8" ht="12.75">
      <c r="A128" s="259" t="s">
        <v>45</v>
      </c>
      <c r="B128" s="226" t="s">
        <v>106</v>
      </c>
      <c r="C128" s="227"/>
      <c r="D128" s="227"/>
      <c r="E128" s="227"/>
      <c r="F128" s="247"/>
      <c r="G128" s="247"/>
      <c r="H128" s="98">
        <f>H129</f>
        <v>24.1</v>
      </c>
    </row>
    <row r="129" spans="1:8" ht="12.75">
      <c r="A129" s="46" t="s">
        <v>245</v>
      </c>
      <c r="B129" s="226" t="s">
        <v>223</v>
      </c>
      <c r="C129" s="227"/>
      <c r="D129" s="227"/>
      <c r="E129" s="227"/>
      <c r="F129" s="247"/>
      <c r="G129" s="247"/>
      <c r="H129" s="98">
        <f>H130</f>
        <v>24.1</v>
      </c>
    </row>
    <row r="130" spans="1:8" ht="12.75">
      <c r="A130" s="253" t="s">
        <v>46</v>
      </c>
      <c r="B130" s="236" t="s">
        <v>106</v>
      </c>
      <c r="C130" s="236" t="s">
        <v>168</v>
      </c>
      <c r="D130" s="228"/>
      <c r="E130" s="228"/>
      <c r="F130" s="247"/>
      <c r="G130" s="247"/>
      <c r="H130" s="248">
        <f>H132</f>
        <v>24.1</v>
      </c>
    </row>
    <row r="131" spans="1:8" ht="12.75">
      <c r="A131" s="88" t="s">
        <v>222</v>
      </c>
      <c r="B131" s="76" t="s">
        <v>106</v>
      </c>
      <c r="C131" s="76" t="s">
        <v>168</v>
      </c>
      <c r="D131" s="228" t="s">
        <v>221</v>
      </c>
      <c r="E131" s="228"/>
      <c r="F131" s="247"/>
      <c r="G131" s="247"/>
      <c r="H131" s="248">
        <f>H132</f>
        <v>24.1</v>
      </c>
    </row>
    <row r="132" spans="1:8" ht="19.5" customHeight="1">
      <c r="A132" s="88" t="s">
        <v>275</v>
      </c>
      <c r="B132" s="76" t="s">
        <v>106</v>
      </c>
      <c r="C132" s="76" t="s">
        <v>168</v>
      </c>
      <c r="D132" s="76" t="s">
        <v>262</v>
      </c>
      <c r="E132" s="228"/>
      <c r="F132" s="247"/>
      <c r="G132" s="247"/>
      <c r="H132" s="248">
        <f>H133</f>
        <v>24.1</v>
      </c>
    </row>
    <row r="133" spans="1:8" ht="12.75">
      <c r="A133" s="88" t="s">
        <v>170</v>
      </c>
      <c r="B133" s="76" t="s">
        <v>106</v>
      </c>
      <c r="C133" s="76" t="s">
        <v>168</v>
      </c>
      <c r="D133" s="76" t="s">
        <v>262</v>
      </c>
      <c r="E133" s="229" t="s">
        <v>171</v>
      </c>
      <c r="F133" s="247"/>
      <c r="G133" s="247"/>
      <c r="H133" s="248">
        <f>H134</f>
        <v>24.1</v>
      </c>
    </row>
    <row r="134" spans="1:8" ht="12.75">
      <c r="A134" s="258" t="s">
        <v>260</v>
      </c>
      <c r="B134" s="76" t="s">
        <v>106</v>
      </c>
      <c r="C134" s="76" t="s">
        <v>168</v>
      </c>
      <c r="D134" s="76" t="s">
        <v>262</v>
      </c>
      <c r="E134" s="76" t="s">
        <v>171</v>
      </c>
      <c r="F134" s="247"/>
      <c r="G134" s="247" t="s">
        <v>223</v>
      </c>
      <c r="H134" s="248">
        <v>24.1</v>
      </c>
    </row>
    <row r="135" spans="1:8" ht="12.75" customHeight="1" hidden="1">
      <c r="A135" s="88" t="s">
        <v>174</v>
      </c>
      <c r="B135" s="76" t="s">
        <v>52</v>
      </c>
      <c r="C135" s="76" t="s">
        <v>172</v>
      </c>
      <c r="D135" s="228" t="s">
        <v>173</v>
      </c>
      <c r="E135" s="228" t="s">
        <v>175</v>
      </c>
      <c r="F135" s="247"/>
      <c r="G135" s="247"/>
      <c r="H135" s="248">
        <v>0</v>
      </c>
    </row>
    <row r="136" spans="1:8" ht="11.25" customHeight="1" hidden="1">
      <c r="A136" s="258" t="s">
        <v>157</v>
      </c>
      <c r="B136" s="76" t="s">
        <v>52</v>
      </c>
      <c r="C136" s="76" t="s">
        <v>172</v>
      </c>
      <c r="D136" s="228" t="s">
        <v>173</v>
      </c>
      <c r="E136" s="228" t="s">
        <v>175</v>
      </c>
      <c r="F136" s="247"/>
      <c r="G136" s="247"/>
      <c r="H136" s="248">
        <v>0</v>
      </c>
    </row>
    <row r="137" spans="1:8" ht="21.75" customHeight="1">
      <c r="A137" s="46" t="s">
        <v>64</v>
      </c>
      <c r="B137" s="73" t="s">
        <v>215</v>
      </c>
      <c r="C137" s="73"/>
      <c r="D137" s="236"/>
      <c r="E137" s="228"/>
      <c r="F137" s="247"/>
      <c r="G137" s="247"/>
      <c r="H137" s="98">
        <f aca="true" t="shared" si="1" ref="H137:H144">H138</f>
        <v>5</v>
      </c>
    </row>
    <row r="138" spans="1:8" ht="21.75" customHeight="1">
      <c r="A138" s="208" t="s">
        <v>263</v>
      </c>
      <c r="B138" s="221" t="s">
        <v>215</v>
      </c>
      <c r="C138" s="260" t="s">
        <v>167</v>
      </c>
      <c r="D138" s="236"/>
      <c r="E138" s="228"/>
      <c r="F138" s="247"/>
      <c r="G138" s="247"/>
      <c r="H138" s="248">
        <f t="shared" si="1"/>
        <v>5</v>
      </c>
    </row>
    <row r="139" spans="1:8" ht="27" customHeight="1">
      <c r="A139" s="115" t="s">
        <v>277</v>
      </c>
      <c r="B139" s="75" t="s">
        <v>215</v>
      </c>
      <c r="C139" s="244" t="s">
        <v>167</v>
      </c>
      <c r="D139" s="244" t="s">
        <v>265</v>
      </c>
      <c r="E139" s="244"/>
      <c r="F139" s="247"/>
      <c r="G139" s="247"/>
      <c r="H139" s="251">
        <f t="shared" si="1"/>
        <v>5</v>
      </c>
    </row>
    <row r="140" spans="1:8" ht="28.5" customHeight="1">
      <c r="A140" s="261" t="s">
        <v>264</v>
      </c>
      <c r="B140" s="75" t="s">
        <v>215</v>
      </c>
      <c r="C140" s="76" t="s">
        <v>167</v>
      </c>
      <c r="D140" s="76" t="s">
        <v>266</v>
      </c>
      <c r="E140" s="229"/>
      <c r="F140" s="247"/>
      <c r="G140" s="247"/>
      <c r="H140" s="248">
        <f t="shared" si="1"/>
        <v>5</v>
      </c>
    </row>
    <row r="141" spans="1:8" ht="12.75">
      <c r="A141" s="261" t="s">
        <v>244</v>
      </c>
      <c r="B141" s="75" t="s">
        <v>215</v>
      </c>
      <c r="C141" s="76" t="s">
        <v>167</v>
      </c>
      <c r="D141" s="76" t="s">
        <v>266</v>
      </c>
      <c r="E141" s="229"/>
      <c r="F141" s="202"/>
      <c r="G141" s="202"/>
      <c r="H141" s="262">
        <f>H144</f>
        <v>5</v>
      </c>
    </row>
    <row r="142" spans="1:8" ht="21" customHeight="1">
      <c r="A142" s="263" t="s">
        <v>227</v>
      </c>
      <c r="B142" s="221" t="s">
        <v>215</v>
      </c>
      <c r="C142" s="236" t="s">
        <v>167</v>
      </c>
      <c r="D142" s="236" t="s">
        <v>266</v>
      </c>
      <c r="E142" s="229" t="s">
        <v>228</v>
      </c>
      <c r="F142" s="202"/>
      <c r="G142" s="202"/>
      <c r="H142" s="262">
        <f>H143</f>
        <v>5</v>
      </c>
    </row>
    <row r="143" spans="1:8" ht="25.5">
      <c r="A143" s="208" t="s">
        <v>10</v>
      </c>
      <c r="B143" s="221" t="s">
        <v>215</v>
      </c>
      <c r="C143" s="236" t="s">
        <v>167</v>
      </c>
      <c r="D143" s="236" t="s">
        <v>266</v>
      </c>
      <c r="E143" s="229" t="s">
        <v>151</v>
      </c>
      <c r="F143" s="202"/>
      <c r="G143" s="202"/>
      <c r="H143" s="262">
        <f>H144</f>
        <v>5</v>
      </c>
    </row>
    <row r="144" spans="1:8" ht="12.75">
      <c r="A144" s="208" t="s">
        <v>245</v>
      </c>
      <c r="B144" s="221" t="s">
        <v>215</v>
      </c>
      <c r="C144" s="236" t="s">
        <v>167</v>
      </c>
      <c r="D144" s="236" t="s">
        <v>266</v>
      </c>
      <c r="E144" s="229" t="s">
        <v>151</v>
      </c>
      <c r="F144" s="209"/>
      <c r="G144" s="209" t="s">
        <v>223</v>
      </c>
      <c r="H144" s="222">
        <f t="shared" si="1"/>
        <v>5</v>
      </c>
    </row>
    <row r="145" spans="1:8" ht="25.5">
      <c r="A145" s="94" t="s">
        <v>8</v>
      </c>
      <c r="B145" s="75" t="s">
        <v>215</v>
      </c>
      <c r="C145" s="76" t="s">
        <v>167</v>
      </c>
      <c r="D145" s="76" t="s">
        <v>266</v>
      </c>
      <c r="E145" s="76" t="s">
        <v>152</v>
      </c>
      <c r="F145" s="209"/>
      <c r="G145" s="209"/>
      <c r="H145" s="222">
        <v>5</v>
      </c>
    </row>
    <row r="146" spans="1:8" ht="12.75">
      <c r="A146" s="88"/>
      <c r="B146" s="76"/>
      <c r="C146" s="76"/>
      <c r="D146" s="76"/>
      <c r="E146" s="76"/>
      <c r="F146" s="219"/>
      <c r="G146" s="219"/>
      <c r="H146" s="222"/>
    </row>
    <row r="147" spans="1:8" ht="12.75">
      <c r="A147" s="46" t="s">
        <v>11</v>
      </c>
      <c r="B147" s="202"/>
      <c r="C147" s="202"/>
      <c r="D147" s="202"/>
      <c r="E147" s="202"/>
      <c r="F147" s="202"/>
      <c r="G147" s="202"/>
      <c r="H147" s="264">
        <f>H9+H64+H87+H116+H128+H575+H137+H78</f>
        <v>1459.6</v>
      </c>
    </row>
    <row r="148" spans="1:8" ht="12.75">
      <c r="A148" s="3"/>
      <c r="B148" s="196"/>
      <c r="C148" s="196"/>
      <c r="D148" s="196"/>
      <c r="E148" s="196"/>
      <c r="F148" s="196"/>
      <c r="G148" s="196"/>
      <c r="H148" s="3"/>
    </row>
    <row r="149" spans="1:8" ht="12.75">
      <c r="A149" s="3"/>
      <c r="B149" s="196"/>
      <c r="C149" s="196"/>
      <c r="D149" s="196"/>
      <c r="E149" s="196"/>
      <c r="F149" s="196"/>
      <c r="G149" s="196"/>
      <c r="H149" s="3"/>
    </row>
    <row r="150" spans="1:8" ht="12.75">
      <c r="A150" s="3"/>
      <c r="B150" s="196"/>
      <c r="C150" s="196"/>
      <c r="D150" s="196"/>
      <c r="E150" s="196"/>
      <c r="F150" s="196"/>
      <c r="G150" s="196"/>
      <c r="H150" s="3"/>
    </row>
    <row r="151" spans="1:8" ht="12.75">
      <c r="A151" s="3"/>
      <c r="B151" s="196"/>
      <c r="C151" s="196"/>
      <c r="D151" s="196"/>
      <c r="E151" s="196"/>
      <c r="F151" s="196"/>
      <c r="G151" s="196"/>
      <c r="H151" s="3"/>
    </row>
    <row r="152" spans="1:8" ht="12.75">
      <c r="A152" s="3"/>
      <c r="B152" s="196"/>
      <c r="C152" s="196"/>
      <c r="D152" s="196"/>
      <c r="E152" s="196"/>
      <c r="F152" s="196"/>
      <c r="G152" s="196"/>
      <c r="H152" s="3"/>
    </row>
    <row r="153" spans="1:8" ht="12.75">
      <c r="A153" s="3"/>
      <c r="B153" s="196"/>
      <c r="C153" s="196"/>
      <c r="D153" s="196"/>
      <c r="E153" s="196"/>
      <c r="F153" s="196"/>
      <c r="G153" s="196"/>
      <c r="H153" s="3"/>
    </row>
    <row r="154" spans="1:8" ht="12.75">
      <c r="A154" s="3"/>
      <c r="B154" s="196"/>
      <c r="C154" s="196"/>
      <c r="D154" s="196"/>
      <c r="E154" s="196"/>
      <c r="F154" s="196"/>
      <c r="G154" s="196"/>
      <c r="H154" s="3"/>
    </row>
  </sheetData>
  <sheetProtection/>
  <mergeCells count="5">
    <mergeCell ref="A1:H1"/>
    <mergeCell ref="D4:H4"/>
    <mergeCell ref="A6:H6"/>
    <mergeCell ref="A2:H2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7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43.125" style="0" customWidth="1"/>
    <col min="2" max="2" width="7.25390625" style="0" customWidth="1"/>
    <col min="3" max="3" width="6.625" style="0" customWidth="1"/>
    <col min="4" max="4" width="12.875" style="0" customWidth="1"/>
    <col min="5" max="5" width="6.625" style="0" customWidth="1"/>
    <col min="6" max="6" width="7.375" style="0" customWidth="1"/>
    <col min="7" max="7" width="7.125" style="0" customWidth="1"/>
  </cols>
  <sheetData>
    <row r="1" spans="1:8" ht="12.75">
      <c r="A1" s="298" t="s">
        <v>328</v>
      </c>
      <c r="B1" s="298"/>
      <c r="C1" s="298"/>
      <c r="D1" s="298"/>
      <c r="E1" s="298"/>
      <c r="F1" s="298"/>
      <c r="G1" s="298"/>
      <c r="H1" s="298"/>
    </row>
    <row r="2" spans="1:8" ht="12.75">
      <c r="A2" s="298" t="s">
        <v>190</v>
      </c>
      <c r="B2" s="298"/>
      <c r="C2" s="298"/>
      <c r="D2" s="298"/>
      <c r="E2" s="298"/>
      <c r="F2" s="298"/>
      <c r="G2" s="298"/>
      <c r="H2" s="298"/>
    </row>
    <row r="3" spans="1:8" ht="12.75">
      <c r="A3" s="298" t="s">
        <v>12</v>
      </c>
      <c r="B3" s="298"/>
      <c r="C3" s="298"/>
      <c r="D3" s="298"/>
      <c r="E3" s="298"/>
      <c r="F3" s="298"/>
      <c r="G3" s="298"/>
      <c r="H3" s="298"/>
    </row>
    <row r="4" spans="1:8" ht="12.75">
      <c r="A4" s="3"/>
      <c r="B4" s="196"/>
      <c r="C4" s="196"/>
      <c r="D4" s="297" t="s">
        <v>323</v>
      </c>
      <c r="E4" s="297"/>
      <c r="F4" s="297"/>
      <c r="G4" s="297"/>
      <c r="H4" s="297"/>
    </row>
    <row r="5" spans="1:8" ht="12.75">
      <c r="A5" s="3"/>
      <c r="B5" s="196"/>
      <c r="C5" s="196"/>
      <c r="D5" s="196"/>
      <c r="E5" s="3"/>
      <c r="F5" s="3"/>
      <c r="G5" s="3"/>
      <c r="H5" s="3"/>
    </row>
    <row r="6" spans="1:9" ht="37.5" customHeight="1">
      <c r="A6" s="286" t="s">
        <v>306</v>
      </c>
      <c r="B6" s="286"/>
      <c r="C6" s="286"/>
      <c r="D6" s="286"/>
      <c r="E6" s="286"/>
      <c r="F6" s="286"/>
      <c r="G6" s="286"/>
      <c r="H6" s="286"/>
      <c r="I6" s="286"/>
    </row>
    <row r="7" spans="1:8" ht="13.5" thickBot="1">
      <c r="A7" s="197" t="s">
        <v>61</v>
      </c>
      <c r="B7" s="196"/>
      <c r="C7" s="196"/>
      <c r="D7" s="196"/>
      <c r="E7" s="196"/>
      <c r="F7" s="196"/>
      <c r="G7" s="196"/>
      <c r="H7" s="3" t="s">
        <v>20</v>
      </c>
    </row>
    <row r="8" spans="1:9" ht="23.25" thickBot="1">
      <c r="A8" s="198" t="s">
        <v>21</v>
      </c>
      <c r="B8" s="199" t="s">
        <v>22</v>
      </c>
      <c r="C8" s="199" t="s">
        <v>23</v>
      </c>
      <c r="D8" s="199" t="s">
        <v>62</v>
      </c>
      <c r="E8" s="199" t="s">
        <v>50</v>
      </c>
      <c r="F8" s="200" t="s">
        <v>147</v>
      </c>
      <c r="G8" s="200" t="s">
        <v>146</v>
      </c>
      <c r="H8" s="190" t="s">
        <v>286</v>
      </c>
      <c r="I8" s="190" t="s">
        <v>307</v>
      </c>
    </row>
    <row r="9" spans="1:9" ht="15" customHeight="1">
      <c r="A9" s="46" t="s">
        <v>24</v>
      </c>
      <c r="B9" s="73" t="s">
        <v>206</v>
      </c>
      <c r="C9" s="202"/>
      <c r="D9" s="202"/>
      <c r="E9" s="202"/>
      <c r="F9" s="203"/>
      <c r="G9" s="203"/>
      <c r="H9" s="237">
        <f>H10+H11</f>
        <v>487.26</v>
      </c>
      <c r="I9" s="237">
        <f>I10+I11</f>
        <v>489.26</v>
      </c>
    </row>
    <row r="10" spans="1:9" ht="12.75" customHeight="1">
      <c r="A10" s="46" t="s">
        <v>219</v>
      </c>
      <c r="B10" s="205" t="s">
        <v>80</v>
      </c>
      <c r="C10" s="202"/>
      <c r="D10" s="202"/>
      <c r="E10" s="202"/>
      <c r="F10" s="203"/>
      <c r="G10" s="203"/>
      <c r="H10" s="237">
        <f>H18+H27+H33</f>
        <v>177</v>
      </c>
      <c r="I10" s="237">
        <f>I18+I27+I33</f>
        <v>177</v>
      </c>
    </row>
    <row r="11" spans="1:9" ht="18.75" customHeight="1">
      <c r="A11" s="46" t="s">
        <v>245</v>
      </c>
      <c r="B11" s="205" t="s">
        <v>223</v>
      </c>
      <c r="C11" s="202"/>
      <c r="D11" s="202"/>
      <c r="E11" s="202"/>
      <c r="F11" s="203"/>
      <c r="G11" s="203"/>
      <c r="H11" s="237">
        <f>H17+H26+H43+H55+H56+H32</f>
        <v>310.26</v>
      </c>
      <c r="I11" s="237">
        <f>I17+I26+I43+I55+I56+I32</f>
        <v>312.26</v>
      </c>
    </row>
    <row r="12" spans="1:9" ht="45" customHeight="1">
      <c r="A12" s="46" t="s">
        <v>274</v>
      </c>
      <c r="B12" s="206" t="s">
        <v>206</v>
      </c>
      <c r="C12" s="207" t="s">
        <v>142</v>
      </c>
      <c r="D12" s="202"/>
      <c r="E12" s="202"/>
      <c r="F12" s="203"/>
      <c r="G12" s="203"/>
      <c r="H12" s="237">
        <f aca="true" t="shared" si="0" ref="H12:I15">H13</f>
        <v>174.5</v>
      </c>
      <c r="I12" s="237">
        <f t="shared" si="0"/>
        <v>174.5</v>
      </c>
    </row>
    <row r="13" spans="1:9" ht="31.5" customHeight="1">
      <c r="A13" s="208" t="s">
        <v>222</v>
      </c>
      <c r="B13" s="206" t="s">
        <v>206</v>
      </c>
      <c r="C13" s="207" t="s">
        <v>142</v>
      </c>
      <c r="D13" s="209" t="s">
        <v>221</v>
      </c>
      <c r="E13" s="202"/>
      <c r="F13" s="203"/>
      <c r="G13" s="203"/>
      <c r="H13" s="237">
        <f t="shared" si="0"/>
        <v>174.5</v>
      </c>
      <c r="I13" s="237">
        <f t="shared" si="0"/>
        <v>174.5</v>
      </c>
    </row>
    <row r="14" spans="1:9" ht="30" customHeight="1">
      <c r="A14" s="210" t="s">
        <v>111</v>
      </c>
      <c r="B14" s="206" t="s">
        <v>206</v>
      </c>
      <c r="C14" s="207" t="s">
        <v>142</v>
      </c>
      <c r="D14" s="75" t="s">
        <v>224</v>
      </c>
      <c r="E14" s="75"/>
      <c r="F14" s="75"/>
      <c r="G14" s="75"/>
      <c r="H14" s="211">
        <f t="shared" si="0"/>
        <v>174.5</v>
      </c>
      <c r="I14" s="211">
        <f t="shared" si="0"/>
        <v>174.5</v>
      </c>
    </row>
    <row r="15" spans="1:9" ht="62.25" customHeight="1">
      <c r="A15" s="212" t="s">
        <v>143</v>
      </c>
      <c r="B15" s="206" t="s">
        <v>206</v>
      </c>
      <c r="C15" s="207" t="s">
        <v>142</v>
      </c>
      <c r="D15" s="75" t="s">
        <v>224</v>
      </c>
      <c r="E15" s="209" t="s">
        <v>141</v>
      </c>
      <c r="F15" s="209"/>
      <c r="G15" s="209"/>
      <c r="H15" s="213">
        <f t="shared" si="0"/>
        <v>174.5</v>
      </c>
      <c r="I15" s="213">
        <f t="shared" si="0"/>
        <v>174.5</v>
      </c>
    </row>
    <row r="16" spans="1:9" ht="27.75" customHeight="1">
      <c r="A16" s="212" t="s">
        <v>144</v>
      </c>
      <c r="B16" s="206" t="s">
        <v>206</v>
      </c>
      <c r="C16" s="207" t="s">
        <v>142</v>
      </c>
      <c r="D16" s="75" t="s">
        <v>224</v>
      </c>
      <c r="E16" s="209" t="s">
        <v>95</v>
      </c>
      <c r="F16" s="209"/>
      <c r="G16" s="209"/>
      <c r="H16" s="213">
        <f>H17+H18</f>
        <v>174.5</v>
      </c>
      <c r="I16" s="213">
        <f>I17+I18</f>
        <v>174.5</v>
      </c>
    </row>
    <row r="17" spans="1:9" ht="24" customHeight="1">
      <c r="A17" s="214" t="s">
        <v>245</v>
      </c>
      <c r="B17" s="206" t="s">
        <v>206</v>
      </c>
      <c r="C17" s="207" t="s">
        <v>142</v>
      </c>
      <c r="D17" s="75" t="s">
        <v>224</v>
      </c>
      <c r="E17" s="209" t="s">
        <v>95</v>
      </c>
      <c r="F17" s="209"/>
      <c r="G17" s="209" t="s">
        <v>223</v>
      </c>
      <c r="H17" s="213">
        <v>20.4</v>
      </c>
      <c r="I17" s="213">
        <v>20.4</v>
      </c>
    </row>
    <row r="18" spans="1:9" ht="12.75">
      <c r="A18" s="214" t="s">
        <v>219</v>
      </c>
      <c r="B18" s="206" t="s">
        <v>206</v>
      </c>
      <c r="C18" s="207" t="s">
        <v>142</v>
      </c>
      <c r="D18" s="75" t="s">
        <v>224</v>
      </c>
      <c r="E18" s="209" t="s">
        <v>95</v>
      </c>
      <c r="F18" s="209"/>
      <c r="G18" s="209" t="s">
        <v>80</v>
      </c>
      <c r="H18" s="213">
        <f>141.1+13</f>
        <v>154.1</v>
      </c>
      <c r="I18" s="213">
        <f>141.1+13</f>
        <v>154.1</v>
      </c>
    </row>
    <row r="19" spans="1:9" ht="24" customHeight="1">
      <c r="A19" s="265" t="s">
        <v>233</v>
      </c>
      <c r="B19" s="206" t="s">
        <v>206</v>
      </c>
      <c r="C19" s="207" t="s">
        <v>142</v>
      </c>
      <c r="D19" s="75" t="s">
        <v>224</v>
      </c>
      <c r="E19" s="209" t="s">
        <v>145</v>
      </c>
      <c r="F19" s="209"/>
      <c r="G19" s="209"/>
      <c r="H19" s="213">
        <v>134</v>
      </c>
      <c r="I19" s="213">
        <v>134</v>
      </c>
    </row>
    <row r="20" spans="1:9" ht="36" customHeight="1">
      <c r="A20" s="214" t="s">
        <v>231</v>
      </c>
      <c r="B20" s="206" t="s">
        <v>206</v>
      </c>
      <c r="C20" s="207" t="s">
        <v>142</v>
      </c>
      <c r="D20" s="75" t="s">
        <v>224</v>
      </c>
      <c r="E20" s="209" t="s">
        <v>232</v>
      </c>
      <c r="F20" s="209"/>
      <c r="G20" s="209"/>
      <c r="H20" s="213">
        <v>40.5</v>
      </c>
      <c r="I20" s="213">
        <v>40.5</v>
      </c>
    </row>
    <row r="21" spans="1:9" ht="56.25" customHeight="1">
      <c r="A21" s="215" t="s">
        <v>225</v>
      </c>
      <c r="B21" s="216" t="s">
        <v>206</v>
      </c>
      <c r="C21" s="217" t="s">
        <v>148</v>
      </c>
      <c r="D21" s="209"/>
      <c r="E21" s="209"/>
      <c r="F21" s="209"/>
      <c r="G21" s="209"/>
      <c r="H21" s="211">
        <f>H22</f>
        <v>301.76</v>
      </c>
      <c r="I21" s="211">
        <f>I22</f>
        <v>303.76000000000005</v>
      </c>
    </row>
    <row r="22" spans="1:9" ht="24.75" customHeight="1">
      <c r="A22" s="94" t="s">
        <v>222</v>
      </c>
      <c r="B22" s="218" t="s">
        <v>206</v>
      </c>
      <c r="C22" s="219" t="s">
        <v>148</v>
      </c>
      <c r="D22" s="209" t="s">
        <v>221</v>
      </c>
      <c r="E22" s="209"/>
      <c r="F22" s="209"/>
      <c r="G22" s="209"/>
      <c r="H22" s="211">
        <f>H23</f>
        <v>301.76</v>
      </c>
      <c r="I22" s="211">
        <f>I23</f>
        <v>303.76000000000005</v>
      </c>
    </row>
    <row r="23" spans="1:9" ht="26.25" customHeight="1">
      <c r="A23" s="210" t="s">
        <v>51</v>
      </c>
      <c r="B23" s="218" t="s">
        <v>206</v>
      </c>
      <c r="C23" s="219" t="s">
        <v>148</v>
      </c>
      <c r="D23" s="219" t="s">
        <v>226</v>
      </c>
      <c r="E23" s="75"/>
      <c r="F23" s="75"/>
      <c r="G23" s="75"/>
      <c r="H23" s="211">
        <f>H24+H31+H37</f>
        <v>301.76</v>
      </c>
      <c r="I23" s="211">
        <f>I24+I31+I37</f>
        <v>303.76000000000005</v>
      </c>
    </row>
    <row r="24" spans="1:9" ht="61.5" customHeight="1">
      <c r="A24" s="212" t="s">
        <v>143</v>
      </c>
      <c r="B24" s="218" t="s">
        <v>206</v>
      </c>
      <c r="C24" s="219" t="s">
        <v>148</v>
      </c>
      <c r="D24" s="219" t="s">
        <v>226</v>
      </c>
      <c r="E24" s="209" t="s">
        <v>141</v>
      </c>
      <c r="F24" s="75"/>
      <c r="G24" s="75"/>
      <c r="H24" s="211">
        <f>H25</f>
        <v>154</v>
      </c>
      <c r="I24" s="211">
        <f>I25</f>
        <v>19.1</v>
      </c>
    </row>
    <row r="25" spans="1:9" ht="30.75" customHeight="1">
      <c r="A25" s="212" t="s">
        <v>144</v>
      </c>
      <c r="B25" s="218" t="s">
        <v>206</v>
      </c>
      <c r="C25" s="219" t="s">
        <v>148</v>
      </c>
      <c r="D25" s="219" t="s">
        <v>226</v>
      </c>
      <c r="E25" s="209" t="s">
        <v>95</v>
      </c>
      <c r="F25" s="75"/>
      <c r="G25" s="75"/>
      <c r="H25" s="211">
        <f>H26+H27</f>
        <v>154</v>
      </c>
      <c r="I25" s="211">
        <f>I26+I27</f>
        <v>19.1</v>
      </c>
    </row>
    <row r="26" spans="1:9" ht="18.75" customHeight="1">
      <c r="A26" s="214" t="s">
        <v>245</v>
      </c>
      <c r="B26" s="218" t="s">
        <v>206</v>
      </c>
      <c r="C26" s="219" t="s">
        <v>148</v>
      </c>
      <c r="D26" s="219" t="s">
        <v>226</v>
      </c>
      <c r="E26" s="209" t="s">
        <v>95</v>
      </c>
      <c r="F26" s="75"/>
      <c r="G26" s="75" t="s">
        <v>223</v>
      </c>
      <c r="H26" s="211">
        <f>H28+H29</f>
        <v>154</v>
      </c>
      <c r="I26" s="211">
        <v>19.1</v>
      </c>
    </row>
    <row r="27" spans="1:9" ht="17.25" customHeight="1">
      <c r="A27" s="214" t="s">
        <v>219</v>
      </c>
      <c r="B27" s="218" t="s">
        <v>206</v>
      </c>
      <c r="C27" s="219" t="s">
        <v>148</v>
      </c>
      <c r="D27" s="219" t="s">
        <v>226</v>
      </c>
      <c r="E27" s="209" t="s">
        <v>95</v>
      </c>
      <c r="F27" s="75"/>
      <c r="G27" s="75" t="s">
        <v>80</v>
      </c>
      <c r="H27" s="211"/>
      <c r="I27" s="211"/>
    </row>
    <row r="28" spans="1:9" ht="24" customHeight="1">
      <c r="A28" s="265" t="s">
        <v>233</v>
      </c>
      <c r="B28" s="218" t="s">
        <v>206</v>
      </c>
      <c r="C28" s="219" t="s">
        <v>148</v>
      </c>
      <c r="D28" s="219" t="s">
        <v>226</v>
      </c>
      <c r="E28" s="209" t="s">
        <v>145</v>
      </c>
      <c r="F28" s="75"/>
      <c r="G28" s="75"/>
      <c r="H28" s="211">
        <f>118</f>
        <v>118</v>
      </c>
      <c r="I28" s="211">
        <v>118</v>
      </c>
    </row>
    <row r="29" spans="1:9" ht="36.75" customHeight="1">
      <c r="A29" s="214" t="s">
        <v>231</v>
      </c>
      <c r="B29" s="218" t="s">
        <v>206</v>
      </c>
      <c r="C29" s="219" t="s">
        <v>148</v>
      </c>
      <c r="D29" s="219" t="s">
        <v>226</v>
      </c>
      <c r="E29" s="209" t="s">
        <v>232</v>
      </c>
      <c r="F29" s="75"/>
      <c r="G29" s="75"/>
      <c r="H29" s="211">
        <f>36</f>
        <v>36</v>
      </c>
      <c r="I29" s="211">
        <v>36</v>
      </c>
    </row>
    <row r="30" spans="1:9" ht="31.5" customHeight="1">
      <c r="A30" s="214" t="s">
        <v>227</v>
      </c>
      <c r="B30" s="218" t="s">
        <v>206</v>
      </c>
      <c r="C30" s="219" t="s">
        <v>148</v>
      </c>
      <c r="D30" s="219" t="s">
        <v>226</v>
      </c>
      <c r="E30" s="209" t="s">
        <v>228</v>
      </c>
      <c r="F30" s="75"/>
      <c r="G30" s="75"/>
      <c r="H30" s="211">
        <f>H31</f>
        <v>147.76000000000002</v>
      </c>
      <c r="I30" s="211">
        <f>I31</f>
        <v>284.66</v>
      </c>
    </row>
    <row r="31" spans="1:9" ht="45.75" customHeight="1">
      <c r="A31" s="94" t="s">
        <v>7</v>
      </c>
      <c r="B31" s="218" t="s">
        <v>206</v>
      </c>
      <c r="C31" s="219" t="s">
        <v>148</v>
      </c>
      <c r="D31" s="219" t="s">
        <v>226</v>
      </c>
      <c r="E31" s="75" t="s">
        <v>151</v>
      </c>
      <c r="F31" s="75"/>
      <c r="G31" s="75"/>
      <c r="H31" s="211">
        <f>H34</f>
        <v>147.76000000000002</v>
      </c>
      <c r="I31" s="211">
        <f>I34</f>
        <v>284.66</v>
      </c>
    </row>
    <row r="32" spans="1:9" ht="22.5" customHeight="1">
      <c r="A32" s="214" t="s">
        <v>245</v>
      </c>
      <c r="B32" s="218" t="s">
        <v>206</v>
      </c>
      <c r="C32" s="219" t="s">
        <v>148</v>
      </c>
      <c r="D32" s="219" t="s">
        <v>226</v>
      </c>
      <c r="E32" s="75" t="s">
        <v>151</v>
      </c>
      <c r="F32" s="75"/>
      <c r="G32" s="75" t="s">
        <v>223</v>
      </c>
      <c r="H32" s="211">
        <f>259.76-134.9</f>
        <v>124.85999999999999</v>
      </c>
      <c r="I32" s="211">
        <v>261.76</v>
      </c>
    </row>
    <row r="33" spans="1:9" ht="12.75">
      <c r="A33" s="214" t="s">
        <v>219</v>
      </c>
      <c r="B33" s="218" t="s">
        <v>206</v>
      </c>
      <c r="C33" s="219" t="s">
        <v>148</v>
      </c>
      <c r="D33" s="219" t="s">
        <v>226</v>
      </c>
      <c r="E33" s="75" t="s">
        <v>151</v>
      </c>
      <c r="F33" s="75"/>
      <c r="G33" s="75" t="s">
        <v>80</v>
      </c>
      <c r="H33" s="211">
        <v>22.9</v>
      </c>
      <c r="I33" s="211">
        <v>22.9</v>
      </c>
    </row>
    <row r="34" spans="1:9" ht="42.75" customHeight="1">
      <c r="A34" s="94" t="s">
        <v>4</v>
      </c>
      <c r="B34" s="218" t="s">
        <v>206</v>
      </c>
      <c r="C34" s="219" t="s">
        <v>148</v>
      </c>
      <c r="D34" s="219" t="s">
        <v>226</v>
      </c>
      <c r="E34" s="75" t="s">
        <v>152</v>
      </c>
      <c r="F34" s="75"/>
      <c r="G34" s="75"/>
      <c r="H34" s="211">
        <f>282.66-134.9</f>
        <v>147.76000000000002</v>
      </c>
      <c r="I34" s="211">
        <v>284.66</v>
      </c>
    </row>
    <row r="35" spans="1:9" ht="20.25" customHeight="1">
      <c r="A35" s="214" t="s">
        <v>229</v>
      </c>
      <c r="B35" s="218" t="s">
        <v>206</v>
      </c>
      <c r="C35" s="219" t="s">
        <v>148</v>
      </c>
      <c r="D35" s="219" t="s">
        <v>226</v>
      </c>
      <c r="E35" s="75" t="s">
        <v>230</v>
      </c>
      <c r="F35" s="75"/>
      <c r="G35" s="75"/>
      <c r="H35" s="211"/>
      <c r="I35" s="211"/>
    </row>
    <row r="36" spans="1:9" ht="21" customHeight="1">
      <c r="A36" s="94" t="s">
        <v>149</v>
      </c>
      <c r="B36" s="218" t="s">
        <v>206</v>
      </c>
      <c r="C36" s="219" t="s">
        <v>148</v>
      </c>
      <c r="D36" s="219" t="s">
        <v>226</v>
      </c>
      <c r="E36" s="75" t="s">
        <v>153</v>
      </c>
      <c r="F36" s="75"/>
      <c r="G36" s="75"/>
      <c r="H36" s="211"/>
      <c r="I36" s="211"/>
    </row>
    <row r="37" spans="1:9" ht="26.25" customHeight="1">
      <c r="A37" s="94" t="s">
        <v>150</v>
      </c>
      <c r="B37" s="218" t="s">
        <v>206</v>
      </c>
      <c r="C37" s="219" t="s">
        <v>148</v>
      </c>
      <c r="D37" s="219" t="s">
        <v>226</v>
      </c>
      <c r="E37" s="75" t="s">
        <v>154</v>
      </c>
      <c r="F37" s="75"/>
      <c r="G37" s="75"/>
      <c r="H37" s="211"/>
      <c r="I37" s="211"/>
    </row>
    <row r="38" spans="1:9" ht="21" customHeight="1">
      <c r="A38" s="214" t="s">
        <v>245</v>
      </c>
      <c r="B38" s="218" t="s">
        <v>206</v>
      </c>
      <c r="C38" s="219" t="s">
        <v>148</v>
      </c>
      <c r="D38" s="219" t="s">
        <v>226</v>
      </c>
      <c r="E38" s="75" t="s">
        <v>154</v>
      </c>
      <c r="F38" s="75"/>
      <c r="G38" s="75" t="s">
        <v>223</v>
      </c>
      <c r="H38" s="211"/>
      <c r="I38" s="211"/>
    </row>
    <row r="39" spans="1:9" ht="20.25" customHeight="1">
      <c r="A39" s="220" t="s">
        <v>27</v>
      </c>
      <c r="B39" s="216" t="s">
        <v>206</v>
      </c>
      <c r="C39" s="221" t="s">
        <v>158</v>
      </c>
      <c r="D39" s="209"/>
      <c r="E39" s="209"/>
      <c r="F39" s="209"/>
      <c r="G39" s="209"/>
      <c r="H39" s="222">
        <f aca="true" t="shared" si="1" ref="H39:I41">H40</f>
        <v>10</v>
      </c>
      <c r="I39" s="222">
        <f t="shared" si="1"/>
        <v>10</v>
      </c>
    </row>
    <row r="40" spans="1:9" ht="29.25" customHeight="1">
      <c r="A40" s="94" t="s">
        <v>222</v>
      </c>
      <c r="B40" s="218" t="s">
        <v>206</v>
      </c>
      <c r="C40" s="75" t="s">
        <v>158</v>
      </c>
      <c r="D40" s="219" t="s">
        <v>235</v>
      </c>
      <c r="E40" s="209"/>
      <c r="F40" s="209"/>
      <c r="G40" s="209"/>
      <c r="H40" s="222">
        <f t="shared" si="1"/>
        <v>10</v>
      </c>
      <c r="I40" s="222">
        <f t="shared" si="1"/>
        <v>10</v>
      </c>
    </row>
    <row r="41" spans="1:9" ht="27" customHeight="1">
      <c r="A41" s="223" t="s">
        <v>159</v>
      </c>
      <c r="B41" s="218" t="s">
        <v>206</v>
      </c>
      <c r="C41" s="75" t="s">
        <v>158</v>
      </c>
      <c r="D41" s="219" t="s">
        <v>235</v>
      </c>
      <c r="E41" s="224"/>
      <c r="F41" s="224"/>
      <c r="G41" s="224"/>
      <c r="H41" s="222">
        <f t="shared" si="1"/>
        <v>10</v>
      </c>
      <c r="I41" s="222">
        <f t="shared" si="1"/>
        <v>10</v>
      </c>
    </row>
    <row r="42" spans="1:9" ht="12.75">
      <c r="A42" s="214" t="s">
        <v>160</v>
      </c>
      <c r="B42" s="218" t="s">
        <v>206</v>
      </c>
      <c r="C42" s="75" t="s">
        <v>158</v>
      </c>
      <c r="D42" s="219" t="s">
        <v>235</v>
      </c>
      <c r="E42" s="209" t="s">
        <v>234</v>
      </c>
      <c r="F42" s="209"/>
      <c r="G42" s="209"/>
      <c r="H42" s="222">
        <v>10</v>
      </c>
      <c r="I42" s="222">
        <v>10</v>
      </c>
    </row>
    <row r="43" spans="1:9" ht="22.5" customHeight="1">
      <c r="A43" s="214" t="s">
        <v>245</v>
      </c>
      <c r="B43" s="218" t="s">
        <v>206</v>
      </c>
      <c r="C43" s="75" t="s">
        <v>158</v>
      </c>
      <c r="D43" s="219" t="s">
        <v>235</v>
      </c>
      <c r="E43" s="209" t="s">
        <v>234</v>
      </c>
      <c r="F43" s="209"/>
      <c r="G43" s="209" t="s">
        <v>223</v>
      </c>
      <c r="H43" s="222">
        <v>10</v>
      </c>
      <c r="I43" s="222">
        <v>10</v>
      </c>
    </row>
    <row r="44" spans="1:9" ht="64.5" customHeight="1">
      <c r="A44" s="110" t="s">
        <v>284</v>
      </c>
      <c r="B44" s="218" t="s">
        <v>206</v>
      </c>
      <c r="C44" s="75" t="s">
        <v>158</v>
      </c>
      <c r="D44" s="219" t="s">
        <v>237</v>
      </c>
      <c r="E44" s="224"/>
      <c r="F44" s="224"/>
      <c r="G44" s="224"/>
      <c r="H44" s="213">
        <f aca="true" t="shared" si="2" ref="H44:I46">H45</f>
        <v>0</v>
      </c>
      <c r="I44" s="213">
        <f t="shared" si="2"/>
        <v>0</v>
      </c>
    </row>
    <row r="45" spans="1:9" ht="33.75" customHeight="1">
      <c r="A45" s="214" t="s">
        <v>227</v>
      </c>
      <c r="B45" s="218" t="s">
        <v>206</v>
      </c>
      <c r="C45" s="75" t="s">
        <v>158</v>
      </c>
      <c r="D45" s="219" t="s">
        <v>237</v>
      </c>
      <c r="E45" s="224" t="s">
        <v>228</v>
      </c>
      <c r="F45" s="224"/>
      <c r="G45" s="224"/>
      <c r="H45" s="213">
        <f t="shared" si="2"/>
        <v>0</v>
      </c>
      <c r="I45" s="213">
        <f t="shared" si="2"/>
        <v>0</v>
      </c>
    </row>
    <row r="46" spans="1:9" ht="41.25" customHeight="1">
      <c r="A46" s="94" t="s">
        <v>3</v>
      </c>
      <c r="B46" s="218" t="s">
        <v>206</v>
      </c>
      <c r="C46" s="75" t="s">
        <v>158</v>
      </c>
      <c r="D46" s="219" t="s">
        <v>237</v>
      </c>
      <c r="E46" s="75" t="s">
        <v>151</v>
      </c>
      <c r="F46" s="224"/>
      <c r="G46" s="224"/>
      <c r="H46" s="213">
        <f t="shared" si="2"/>
        <v>0</v>
      </c>
      <c r="I46" s="213">
        <f t="shared" si="2"/>
        <v>0</v>
      </c>
    </row>
    <row r="47" spans="1:9" ht="23.25" customHeight="1">
      <c r="A47" s="214" t="s">
        <v>245</v>
      </c>
      <c r="B47" s="99" t="s">
        <v>206</v>
      </c>
      <c r="C47" s="75" t="s">
        <v>158</v>
      </c>
      <c r="D47" s="219" t="s">
        <v>237</v>
      </c>
      <c r="E47" s="75" t="s">
        <v>151</v>
      </c>
      <c r="F47" s="224"/>
      <c r="G47" s="224" t="s">
        <v>223</v>
      </c>
      <c r="H47" s="213"/>
      <c r="I47" s="213"/>
    </row>
    <row r="48" spans="1:9" ht="42" customHeight="1">
      <c r="A48" s="94" t="s">
        <v>4</v>
      </c>
      <c r="B48" s="99" t="s">
        <v>206</v>
      </c>
      <c r="C48" s="75" t="s">
        <v>158</v>
      </c>
      <c r="D48" s="219" t="s">
        <v>237</v>
      </c>
      <c r="E48" s="75" t="s">
        <v>152</v>
      </c>
      <c r="F48" s="224"/>
      <c r="G48" s="224"/>
      <c r="H48" s="213"/>
      <c r="I48" s="213"/>
    </row>
    <row r="49" spans="1:9" ht="24" customHeight="1">
      <c r="A49" s="215" t="s">
        <v>26</v>
      </c>
      <c r="B49" s="216" t="s">
        <v>206</v>
      </c>
      <c r="C49" s="221" t="s">
        <v>155</v>
      </c>
      <c r="D49" s="217"/>
      <c r="E49" s="221"/>
      <c r="F49" s="224"/>
      <c r="G49" s="224"/>
      <c r="H49" s="213">
        <f aca="true" t="shared" si="3" ref="H49:I54">H50</f>
        <v>0</v>
      </c>
      <c r="I49" s="213">
        <f t="shared" si="3"/>
        <v>0</v>
      </c>
    </row>
    <row r="50" spans="1:9" ht="20.25" customHeight="1">
      <c r="A50" s="94" t="s">
        <v>222</v>
      </c>
      <c r="B50" s="218" t="s">
        <v>206</v>
      </c>
      <c r="C50" s="75" t="s">
        <v>155</v>
      </c>
      <c r="D50" s="219" t="s">
        <v>221</v>
      </c>
      <c r="E50" s="75"/>
      <c r="F50" s="224"/>
      <c r="G50" s="224"/>
      <c r="H50" s="213">
        <f t="shared" si="3"/>
        <v>0</v>
      </c>
      <c r="I50" s="213">
        <f t="shared" si="3"/>
        <v>0</v>
      </c>
    </row>
    <row r="51" spans="1:9" ht="46.5" customHeight="1">
      <c r="A51" s="214" t="s">
        <v>156</v>
      </c>
      <c r="B51" s="218" t="s">
        <v>206</v>
      </c>
      <c r="C51" s="75" t="s">
        <v>155</v>
      </c>
      <c r="D51" s="219" t="s">
        <v>236</v>
      </c>
      <c r="E51" s="75"/>
      <c r="F51" s="224"/>
      <c r="G51" s="224"/>
      <c r="H51" s="213">
        <f t="shared" si="3"/>
        <v>0</v>
      </c>
      <c r="I51" s="213">
        <f t="shared" si="3"/>
        <v>0</v>
      </c>
    </row>
    <row r="52" spans="1:9" ht="35.25" customHeight="1">
      <c r="A52" s="214" t="s">
        <v>227</v>
      </c>
      <c r="B52" s="218" t="s">
        <v>206</v>
      </c>
      <c r="C52" s="75" t="s">
        <v>155</v>
      </c>
      <c r="D52" s="219" t="s">
        <v>236</v>
      </c>
      <c r="E52" s="75" t="s">
        <v>228</v>
      </c>
      <c r="F52" s="224"/>
      <c r="G52" s="224"/>
      <c r="H52" s="213">
        <f t="shared" si="3"/>
        <v>0</v>
      </c>
      <c r="I52" s="213">
        <f t="shared" si="3"/>
        <v>0</v>
      </c>
    </row>
    <row r="53" spans="1:9" ht="37.5" customHeight="1">
      <c r="A53" s="214" t="s">
        <v>3</v>
      </c>
      <c r="B53" s="218" t="s">
        <v>206</v>
      </c>
      <c r="C53" s="75" t="s">
        <v>155</v>
      </c>
      <c r="D53" s="219" t="s">
        <v>236</v>
      </c>
      <c r="E53" s="75" t="s">
        <v>151</v>
      </c>
      <c r="F53" s="224"/>
      <c r="G53" s="224"/>
      <c r="H53" s="213">
        <f t="shared" si="3"/>
        <v>0</v>
      </c>
      <c r="I53" s="213">
        <f t="shared" si="3"/>
        <v>0</v>
      </c>
    </row>
    <row r="54" spans="1:9" ht="26.25" customHeight="1">
      <c r="A54" s="214" t="s">
        <v>245</v>
      </c>
      <c r="B54" s="218" t="s">
        <v>206</v>
      </c>
      <c r="C54" s="75" t="s">
        <v>155</v>
      </c>
      <c r="D54" s="219" t="s">
        <v>236</v>
      </c>
      <c r="E54" s="75" t="s">
        <v>151</v>
      </c>
      <c r="F54" s="224"/>
      <c r="G54" s="224" t="s">
        <v>223</v>
      </c>
      <c r="H54" s="213">
        <f t="shared" si="3"/>
        <v>0</v>
      </c>
      <c r="I54" s="213">
        <f t="shared" si="3"/>
        <v>0</v>
      </c>
    </row>
    <row r="55" spans="1:9" ht="34.5" customHeight="1">
      <c r="A55" s="214" t="s">
        <v>5</v>
      </c>
      <c r="B55" s="218" t="s">
        <v>206</v>
      </c>
      <c r="C55" s="75" t="s">
        <v>155</v>
      </c>
      <c r="D55" s="219" t="s">
        <v>236</v>
      </c>
      <c r="E55" s="75" t="s">
        <v>152</v>
      </c>
      <c r="F55" s="224"/>
      <c r="G55" s="224"/>
      <c r="H55" s="213"/>
      <c r="I55" s="213"/>
    </row>
    <row r="56" spans="1:9" ht="29.25" customHeight="1">
      <c r="A56" s="225" t="s">
        <v>28</v>
      </c>
      <c r="B56" s="226" t="s">
        <v>206</v>
      </c>
      <c r="C56" s="226" t="s">
        <v>161</v>
      </c>
      <c r="D56" s="227"/>
      <c r="E56" s="227"/>
      <c r="F56" s="227"/>
      <c r="G56" s="224"/>
      <c r="H56" s="213">
        <f>H57</f>
        <v>1</v>
      </c>
      <c r="I56" s="213">
        <f>I57</f>
        <v>1</v>
      </c>
    </row>
    <row r="57" spans="1:9" ht="36" customHeight="1">
      <c r="A57" s="94" t="s">
        <v>222</v>
      </c>
      <c r="B57" s="76" t="s">
        <v>206</v>
      </c>
      <c r="C57" s="76" t="s">
        <v>161</v>
      </c>
      <c r="D57" s="228" t="s">
        <v>221</v>
      </c>
      <c r="E57" s="228"/>
      <c r="F57" s="228"/>
      <c r="G57" s="224"/>
      <c r="H57" s="213">
        <f>H58</f>
        <v>1</v>
      </c>
      <c r="I57" s="213">
        <f>I58</f>
        <v>1</v>
      </c>
    </row>
    <row r="58" spans="1:9" ht="31.5" customHeight="1">
      <c r="A58" s="88" t="s">
        <v>123</v>
      </c>
      <c r="B58" s="76" t="s">
        <v>206</v>
      </c>
      <c r="C58" s="76" t="s">
        <v>161</v>
      </c>
      <c r="D58" s="228" t="s">
        <v>268</v>
      </c>
      <c r="E58" s="229"/>
      <c r="F58" s="229"/>
      <c r="G58" s="224"/>
      <c r="H58" s="213">
        <f>H63</f>
        <v>1</v>
      </c>
      <c r="I58" s="213">
        <f>I63</f>
        <v>1</v>
      </c>
    </row>
    <row r="59" spans="1:9" ht="44.25" customHeight="1">
      <c r="A59" s="214" t="s">
        <v>227</v>
      </c>
      <c r="B59" s="76" t="s">
        <v>206</v>
      </c>
      <c r="C59" s="76" t="s">
        <v>161</v>
      </c>
      <c r="D59" s="228" t="s">
        <v>268</v>
      </c>
      <c r="E59" s="229" t="s">
        <v>228</v>
      </c>
      <c r="F59" s="229"/>
      <c r="G59" s="224"/>
      <c r="H59" s="213">
        <f>H60</f>
        <v>0</v>
      </c>
      <c r="I59" s="213">
        <f>I60</f>
        <v>0</v>
      </c>
    </row>
    <row r="60" spans="1:9" ht="47.25" customHeight="1">
      <c r="A60" s="94" t="s">
        <v>3</v>
      </c>
      <c r="B60" s="76" t="s">
        <v>206</v>
      </c>
      <c r="C60" s="76" t="s">
        <v>161</v>
      </c>
      <c r="D60" s="228" t="s">
        <v>268</v>
      </c>
      <c r="E60" s="76" t="s">
        <v>151</v>
      </c>
      <c r="F60" s="76"/>
      <c r="G60" s="224"/>
      <c r="H60" s="213">
        <f>H61</f>
        <v>0</v>
      </c>
      <c r="I60" s="213">
        <f>I61</f>
        <v>0</v>
      </c>
    </row>
    <row r="61" spans="1:9" ht="21" customHeight="1">
      <c r="A61" s="94" t="s">
        <v>245</v>
      </c>
      <c r="B61" s="76" t="s">
        <v>206</v>
      </c>
      <c r="C61" s="76" t="s">
        <v>161</v>
      </c>
      <c r="D61" s="228" t="s">
        <v>268</v>
      </c>
      <c r="E61" s="76" t="s">
        <v>151</v>
      </c>
      <c r="F61" s="76"/>
      <c r="G61" s="224" t="s">
        <v>223</v>
      </c>
      <c r="H61" s="213"/>
      <c r="I61" s="213"/>
    </row>
    <row r="62" spans="1:9" ht="41.25" customHeight="1">
      <c r="A62" s="94" t="s">
        <v>4</v>
      </c>
      <c r="B62" s="76" t="s">
        <v>206</v>
      </c>
      <c r="C62" s="76" t="s">
        <v>161</v>
      </c>
      <c r="D62" s="228" t="s">
        <v>268</v>
      </c>
      <c r="E62" s="76" t="s">
        <v>152</v>
      </c>
      <c r="F62" s="76"/>
      <c r="G62" s="224"/>
      <c r="H62" s="213"/>
      <c r="I62" s="213"/>
    </row>
    <row r="63" spans="1:9" ht="25.5" customHeight="1">
      <c r="A63" s="88" t="s">
        <v>150</v>
      </c>
      <c r="B63" s="76" t="s">
        <v>25</v>
      </c>
      <c r="C63" s="76" t="s">
        <v>161</v>
      </c>
      <c r="D63" s="228" t="s">
        <v>268</v>
      </c>
      <c r="E63" s="76" t="s">
        <v>154</v>
      </c>
      <c r="F63" s="76"/>
      <c r="G63" s="224"/>
      <c r="H63" s="213">
        <v>1</v>
      </c>
      <c r="I63" s="213">
        <v>1</v>
      </c>
    </row>
    <row r="64" spans="1:9" ht="21" customHeight="1">
      <c r="A64" s="46" t="s">
        <v>104</v>
      </c>
      <c r="B64" s="73" t="s">
        <v>207</v>
      </c>
      <c r="C64" s="73"/>
      <c r="D64" s="74"/>
      <c r="E64" s="57"/>
      <c r="F64" s="57"/>
      <c r="G64" s="57"/>
      <c r="H64" s="98">
        <f>H66</f>
        <v>46.9</v>
      </c>
      <c r="I64" s="98">
        <f>I66</f>
        <v>48.6</v>
      </c>
    </row>
    <row r="65" spans="1:9" ht="21" customHeight="1">
      <c r="A65" s="230" t="s">
        <v>239</v>
      </c>
      <c r="B65" s="73" t="s">
        <v>78</v>
      </c>
      <c r="C65" s="73"/>
      <c r="D65" s="74"/>
      <c r="E65" s="57"/>
      <c r="F65" s="57"/>
      <c r="G65" s="57"/>
      <c r="H65" s="98">
        <f aca="true" t="shared" si="4" ref="H65:I67">H66</f>
        <v>46.9</v>
      </c>
      <c r="I65" s="98">
        <f t="shared" si="4"/>
        <v>48.6</v>
      </c>
    </row>
    <row r="66" spans="1:9" ht="19.5" customHeight="1">
      <c r="A66" s="208" t="s">
        <v>122</v>
      </c>
      <c r="B66" s="221" t="s">
        <v>207</v>
      </c>
      <c r="C66" s="221" t="s">
        <v>162</v>
      </c>
      <c r="D66" s="229"/>
      <c r="E66" s="229"/>
      <c r="F66" s="229"/>
      <c r="G66" s="229"/>
      <c r="H66" s="231">
        <f t="shared" si="4"/>
        <v>46.9</v>
      </c>
      <c r="I66" s="231">
        <f t="shared" si="4"/>
        <v>48.6</v>
      </c>
    </row>
    <row r="67" spans="1:9" ht="29.25" customHeight="1">
      <c r="A67" s="94" t="s">
        <v>222</v>
      </c>
      <c r="B67" s="75" t="s">
        <v>207</v>
      </c>
      <c r="C67" s="76" t="s">
        <v>162</v>
      </c>
      <c r="D67" s="229" t="s">
        <v>221</v>
      </c>
      <c r="E67" s="229"/>
      <c r="F67" s="229"/>
      <c r="G67" s="229"/>
      <c r="H67" s="231">
        <f t="shared" si="4"/>
        <v>46.9</v>
      </c>
      <c r="I67" s="231">
        <f t="shared" si="4"/>
        <v>48.6</v>
      </c>
    </row>
    <row r="68" spans="1:9" ht="39" customHeight="1">
      <c r="A68" s="232" t="s">
        <v>112</v>
      </c>
      <c r="B68" s="75" t="s">
        <v>207</v>
      </c>
      <c r="C68" s="76" t="s">
        <v>162</v>
      </c>
      <c r="D68" s="229" t="s">
        <v>238</v>
      </c>
      <c r="E68" s="229"/>
      <c r="F68" s="229"/>
      <c r="G68" s="229"/>
      <c r="H68" s="231">
        <f>H69+H74</f>
        <v>46.9</v>
      </c>
      <c r="I68" s="231">
        <f>I69+I74</f>
        <v>48.6</v>
      </c>
    </row>
    <row r="69" spans="1:9" ht="64.5" customHeight="1">
      <c r="A69" s="212" t="s">
        <v>143</v>
      </c>
      <c r="B69" s="75" t="s">
        <v>207</v>
      </c>
      <c r="C69" s="76" t="s">
        <v>162</v>
      </c>
      <c r="D69" s="229" t="s">
        <v>238</v>
      </c>
      <c r="E69" s="229" t="s">
        <v>141</v>
      </c>
      <c r="F69" s="229"/>
      <c r="G69" s="229"/>
      <c r="H69" s="231">
        <f>H70</f>
        <v>35.93</v>
      </c>
      <c r="I69" s="231">
        <f>I70</f>
        <v>35.93</v>
      </c>
    </row>
    <row r="70" spans="1:9" ht="30.75" customHeight="1">
      <c r="A70" s="212" t="s">
        <v>144</v>
      </c>
      <c r="B70" s="75" t="s">
        <v>207</v>
      </c>
      <c r="C70" s="76" t="s">
        <v>162</v>
      </c>
      <c r="D70" s="229" t="s">
        <v>238</v>
      </c>
      <c r="E70" s="229" t="s">
        <v>95</v>
      </c>
      <c r="F70" s="229"/>
      <c r="G70" s="229"/>
      <c r="H70" s="231">
        <f>H71</f>
        <v>35.93</v>
      </c>
      <c r="I70" s="231">
        <f>I71</f>
        <v>35.93</v>
      </c>
    </row>
    <row r="71" spans="1:9" ht="21.75" customHeight="1">
      <c r="A71" s="233" t="s">
        <v>239</v>
      </c>
      <c r="B71" s="75" t="s">
        <v>207</v>
      </c>
      <c r="C71" s="76"/>
      <c r="D71" s="229" t="s">
        <v>238</v>
      </c>
      <c r="E71" s="229" t="s">
        <v>95</v>
      </c>
      <c r="F71" s="229"/>
      <c r="G71" s="229" t="s">
        <v>78</v>
      </c>
      <c r="H71" s="231">
        <f>H72+H73</f>
        <v>35.93</v>
      </c>
      <c r="I71" s="231">
        <f>I72+I73</f>
        <v>35.93</v>
      </c>
    </row>
    <row r="72" spans="1:9" ht="25.5">
      <c r="A72" s="60" t="s">
        <v>233</v>
      </c>
      <c r="B72" s="75" t="s">
        <v>207</v>
      </c>
      <c r="C72" s="76" t="s">
        <v>162</v>
      </c>
      <c r="D72" s="229" t="s">
        <v>238</v>
      </c>
      <c r="E72" s="229" t="s">
        <v>145</v>
      </c>
      <c r="F72" s="229"/>
      <c r="G72" s="229"/>
      <c r="H72" s="229" t="s">
        <v>292</v>
      </c>
      <c r="I72" s="229" t="s">
        <v>292</v>
      </c>
    </row>
    <row r="73" spans="1:9" ht="53.25" customHeight="1">
      <c r="A73" s="214" t="s">
        <v>241</v>
      </c>
      <c r="B73" s="75" t="s">
        <v>207</v>
      </c>
      <c r="C73" s="76" t="s">
        <v>162</v>
      </c>
      <c r="D73" s="229" t="s">
        <v>238</v>
      </c>
      <c r="E73" s="229" t="s">
        <v>232</v>
      </c>
      <c r="F73" s="229"/>
      <c r="G73" s="229"/>
      <c r="H73" s="231">
        <v>8.33</v>
      </c>
      <c r="I73" s="231">
        <v>8.33</v>
      </c>
    </row>
    <row r="74" spans="1:9" ht="32.25" customHeight="1">
      <c r="A74" s="214" t="s">
        <v>227</v>
      </c>
      <c r="B74" s="75" t="s">
        <v>207</v>
      </c>
      <c r="C74" s="76" t="s">
        <v>162</v>
      </c>
      <c r="D74" s="229" t="s">
        <v>238</v>
      </c>
      <c r="E74" s="229" t="s">
        <v>228</v>
      </c>
      <c r="F74" s="229"/>
      <c r="G74" s="229"/>
      <c r="H74" s="231">
        <f>H75</f>
        <v>10.97</v>
      </c>
      <c r="I74" s="231">
        <f>I75</f>
        <v>12.67</v>
      </c>
    </row>
    <row r="75" spans="1:9" ht="37.5" customHeight="1">
      <c r="A75" s="234" t="s">
        <v>9</v>
      </c>
      <c r="B75" s="75" t="s">
        <v>207</v>
      </c>
      <c r="C75" s="76" t="s">
        <v>162</v>
      </c>
      <c r="D75" s="229" t="s">
        <v>238</v>
      </c>
      <c r="E75" s="229" t="s">
        <v>151</v>
      </c>
      <c r="F75" s="229"/>
      <c r="G75" s="229"/>
      <c r="H75" s="231">
        <f>H77</f>
        <v>10.97</v>
      </c>
      <c r="I75" s="231">
        <f>I77</f>
        <v>12.67</v>
      </c>
    </row>
    <row r="76" spans="1:9" ht="19.5" customHeight="1">
      <c r="A76" s="233" t="s">
        <v>239</v>
      </c>
      <c r="B76" s="99" t="s">
        <v>207</v>
      </c>
      <c r="C76" s="76" t="s">
        <v>162</v>
      </c>
      <c r="D76" s="229" t="s">
        <v>238</v>
      </c>
      <c r="E76" s="229" t="s">
        <v>151</v>
      </c>
      <c r="F76" s="229"/>
      <c r="G76" s="229" t="s">
        <v>78</v>
      </c>
      <c r="H76" s="231">
        <f>H77</f>
        <v>10.97</v>
      </c>
      <c r="I76" s="231">
        <f>I77</f>
        <v>12.67</v>
      </c>
    </row>
    <row r="77" spans="1:9" ht="35.25" customHeight="1">
      <c r="A77" s="234" t="s">
        <v>6</v>
      </c>
      <c r="B77" s="75" t="s">
        <v>207</v>
      </c>
      <c r="C77" s="76" t="s">
        <v>162</v>
      </c>
      <c r="D77" s="229" t="s">
        <v>238</v>
      </c>
      <c r="E77" s="229" t="s">
        <v>152</v>
      </c>
      <c r="F77" s="229"/>
      <c r="G77" s="229"/>
      <c r="H77" s="231">
        <v>10.97</v>
      </c>
      <c r="I77" s="231">
        <v>12.67</v>
      </c>
    </row>
    <row r="78" spans="1:9" ht="17.25" customHeight="1">
      <c r="A78" s="235" t="s">
        <v>29</v>
      </c>
      <c r="B78" s="118" t="s">
        <v>208</v>
      </c>
      <c r="C78" s="236"/>
      <c r="D78" s="229"/>
      <c r="E78" s="229"/>
      <c r="F78" s="229"/>
      <c r="G78" s="229"/>
      <c r="H78" s="237">
        <f>H79</f>
        <v>0</v>
      </c>
      <c r="I78" s="237">
        <f>I79</f>
        <v>0</v>
      </c>
    </row>
    <row r="79" spans="1:9" ht="27.75" customHeight="1">
      <c r="A79" s="238" t="s">
        <v>58</v>
      </c>
      <c r="B79" s="239" t="s">
        <v>208</v>
      </c>
      <c r="C79" s="236" t="s">
        <v>193</v>
      </c>
      <c r="D79" s="229"/>
      <c r="E79" s="229"/>
      <c r="F79" s="229"/>
      <c r="G79" s="229"/>
      <c r="H79" s="231">
        <f>H81</f>
        <v>0</v>
      </c>
      <c r="I79" s="231">
        <f>I81</f>
        <v>0</v>
      </c>
    </row>
    <row r="80" spans="1:9" ht="26.25" customHeight="1">
      <c r="A80" s="94" t="s">
        <v>222</v>
      </c>
      <c r="B80" s="100" t="s">
        <v>208</v>
      </c>
      <c r="C80" s="76" t="s">
        <v>193</v>
      </c>
      <c r="D80" s="229" t="s">
        <v>221</v>
      </c>
      <c r="E80" s="229"/>
      <c r="F80" s="229"/>
      <c r="G80" s="229"/>
      <c r="H80" s="231"/>
      <c r="I80" s="231"/>
    </row>
    <row r="81" spans="1:9" ht="21" customHeight="1">
      <c r="A81" s="210" t="s">
        <v>51</v>
      </c>
      <c r="B81" s="100" t="s">
        <v>208</v>
      </c>
      <c r="C81" s="76" t="s">
        <v>193</v>
      </c>
      <c r="D81" s="219" t="s">
        <v>226</v>
      </c>
      <c r="E81" s="229"/>
      <c r="F81" s="229"/>
      <c r="G81" s="229"/>
      <c r="H81" s="231">
        <f aca="true" t="shared" si="5" ref="H81:I83">H82</f>
        <v>0</v>
      </c>
      <c r="I81" s="231">
        <f t="shared" si="5"/>
        <v>0</v>
      </c>
    </row>
    <row r="82" spans="1:9" ht="34.5" customHeight="1">
      <c r="A82" s="212" t="s">
        <v>143</v>
      </c>
      <c r="B82" s="100" t="s">
        <v>208</v>
      </c>
      <c r="C82" s="76" t="s">
        <v>193</v>
      </c>
      <c r="D82" s="219" t="s">
        <v>226</v>
      </c>
      <c r="E82" s="229" t="s">
        <v>141</v>
      </c>
      <c r="F82" s="229"/>
      <c r="G82" s="229"/>
      <c r="H82" s="231">
        <f t="shared" si="5"/>
        <v>0</v>
      </c>
      <c r="I82" s="231">
        <f t="shared" si="5"/>
        <v>0</v>
      </c>
    </row>
    <row r="83" spans="1:9" ht="32.25" customHeight="1">
      <c r="A83" s="212" t="s">
        <v>144</v>
      </c>
      <c r="B83" s="100" t="s">
        <v>208</v>
      </c>
      <c r="C83" s="76" t="s">
        <v>193</v>
      </c>
      <c r="D83" s="219" t="s">
        <v>226</v>
      </c>
      <c r="E83" s="209" t="s">
        <v>95</v>
      </c>
      <c r="F83" s="229"/>
      <c r="G83" s="229"/>
      <c r="H83" s="231">
        <f t="shared" si="5"/>
        <v>0</v>
      </c>
      <c r="I83" s="231">
        <f t="shared" si="5"/>
        <v>0</v>
      </c>
    </row>
    <row r="84" spans="1:9" ht="20.25" customHeight="1">
      <c r="A84" s="214" t="s">
        <v>245</v>
      </c>
      <c r="B84" s="100" t="s">
        <v>208</v>
      </c>
      <c r="C84" s="76" t="s">
        <v>193</v>
      </c>
      <c r="D84" s="219" t="s">
        <v>226</v>
      </c>
      <c r="E84" s="209" t="s">
        <v>95</v>
      </c>
      <c r="F84" s="229"/>
      <c r="G84" s="229" t="s">
        <v>223</v>
      </c>
      <c r="H84" s="231">
        <f>H85+H86</f>
        <v>0</v>
      </c>
      <c r="I84" s="231">
        <f>I85+I86</f>
        <v>0</v>
      </c>
    </row>
    <row r="85" spans="1:9" ht="26.25" customHeight="1">
      <c r="A85" s="265" t="s">
        <v>233</v>
      </c>
      <c r="B85" s="76" t="s">
        <v>208</v>
      </c>
      <c r="C85" s="76" t="s">
        <v>193</v>
      </c>
      <c r="D85" s="219" t="s">
        <v>226</v>
      </c>
      <c r="E85" s="209" t="s">
        <v>145</v>
      </c>
      <c r="F85" s="229"/>
      <c r="G85" s="229"/>
      <c r="H85" s="231"/>
      <c r="I85" s="231"/>
    </row>
    <row r="86" spans="1:9" ht="52.5" customHeight="1">
      <c r="A86" s="214" t="s">
        <v>231</v>
      </c>
      <c r="B86" s="100" t="s">
        <v>208</v>
      </c>
      <c r="C86" s="76" t="s">
        <v>193</v>
      </c>
      <c r="D86" s="219" t="s">
        <v>226</v>
      </c>
      <c r="E86" s="209" t="s">
        <v>232</v>
      </c>
      <c r="F86" s="229"/>
      <c r="G86" s="229"/>
      <c r="H86" s="231"/>
      <c r="I86" s="231"/>
    </row>
    <row r="87" spans="1:9" ht="20.25" customHeight="1">
      <c r="A87" s="46" t="s">
        <v>30</v>
      </c>
      <c r="B87" s="205" t="s">
        <v>210</v>
      </c>
      <c r="C87" s="202"/>
      <c r="D87" s="202"/>
      <c r="E87" s="202"/>
      <c r="F87" s="202"/>
      <c r="G87" s="202"/>
      <c r="H87" s="240">
        <f>H90</f>
        <v>55</v>
      </c>
      <c r="I87" s="240">
        <f>I90</f>
        <v>55</v>
      </c>
    </row>
    <row r="88" spans="1:9" ht="17.25" customHeight="1">
      <c r="A88" s="46" t="s">
        <v>245</v>
      </c>
      <c r="B88" s="205" t="s">
        <v>223</v>
      </c>
      <c r="C88" s="202"/>
      <c r="D88" s="202"/>
      <c r="E88" s="202"/>
      <c r="F88" s="202"/>
      <c r="G88" s="202"/>
      <c r="H88" s="240">
        <f>H96+H103+H108</f>
        <v>55</v>
      </c>
      <c r="I88" s="240">
        <f>I96+I103+I108</f>
        <v>55</v>
      </c>
    </row>
    <row r="89" spans="1:9" ht="14.25" customHeight="1">
      <c r="A89" s="46" t="s">
        <v>271</v>
      </c>
      <c r="B89" s="205" t="s">
        <v>272</v>
      </c>
      <c r="C89" s="202"/>
      <c r="D89" s="202"/>
      <c r="E89" s="202"/>
      <c r="F89" s="202"/>
      <c r="G89" s="202"/>
      <c r="H89" s="240">
        <f>H114</f>
        <v>0</v>
      </c>
      <c r="I89" s="240">
        <f>I114</f>
        <v>0</v>
      </c>
    </row>
    <row r="90" spans="1:9" ht="16.5" customHeight="1">
      <c r="A90" s="241" t="s">
        <v>66</v>
      </c>
      <c r="B90" s="242" t="s">
        <v>210</v>
      </c>
      <c r="C90" s="243" t="s">
        <v>163</v>
      </c>
      <c r="D90" s="209"/>
      <c r="E90" s="209"/>
      <c r="F90" s="209"/>
      <c r="G90" s="209"/>
      <c r="H90" s="222">
        <f>H91+H110</f>
        <v>55</v>
      </c>
      <c r="I90" s="222">
        <f>I91+I110</f>
        <v>55</v>
      </c>
    </row>
    <row r="91" spans="1:9" ht="40.5" customHeight="1">
      <c r="A91" s="95" t="s">
        <v>285</v>
      </c>
      <c r="B91" s="242" t="s">
        <v>210</v>
      </c>
      <c r="C91" s="243" t="s">
        <v>163</v>
      </c>
      <c r="D91" s="244" t="s">
        <v>240</v>
      </c>
      <c r="E91" s="244"/>
      <c r="F91" s="209"/>
      <c r="G91" s="209"/>
      <c r="H91" s="245">
        <f>H92+H98+H104</f>
        <v>55</v>
      </c>
      <c r="I91" s="245">
        <f>I92+I98+I104</f>
        <v>55</v>
      </c>
    </row>
    <row r="92" spans="1:9" ht="22.5" customHeight="1">
      <c r="A92" s="58" t="s">
        <v>252</v>
      </c>
      <c r="B92" s="242" t="s">
        <v>210</v>
      </c>
      <c r="C92" s="246" t="s">
        <v>163</v>
      </c>
      <c r="D92" s="246" t="s">
        <v>243</v>
      </c>
      <c r="E92" s="246"/>
      <c r="F92" s="247"/>
      <c r="G92" s="247"/>
      <c r="H92" s="248">
        <f aca="true" t="shared" si="6" ref="H92:I94">H93</f>
        <v>30</v>
      </c>
      <c r="I92" s="248">
        <f t="shared" si="6"/>
        <v>30</v>
      </c>
    </row>
    <row r="93" spans="1:9" ht="21" customHeight="1">
      <c r="A93" s="212" t="s">
        <v>244</v>
      </c>
      <c r="B93" s="99" t="s">
        <v>210</v>
      </c>
      <c r="C93" s="246" t="s">
        <v>163</v>
      </c>
      <c r="D93" s="246" t="s">
        <v>242</v>
      </c>
      <c r="E93" s="207"/>
      <c r="F93" s="247"/>
      <c r="G93" s="247"/>
      <c r="H93" s="248">
        <f t="shared" si="6"/>
        <v>30</v>
      </c>
      <c r="I93" s="248">
        <f t="shared" si="6"/>
        <v>30</v>
      </c>
    </row>
    <row r="94" spans="1:9" ht="27" customHeight="1">
      <c r="A94" s="214" t="s">
        <v>227</v>
      </c>
      <c r="B94" s="99" t="s">
        <v>210</v>
      </c>
      <c r="C94" s="246" t="s">
        <v>163</v>
      </c>
      <c r="D94" s="249" t="str">
        <f>D93</f>
        <v>П110177500</v>
      </c>
      <c r="E94" s="207" t="s">
        <v>228</v>
      </c>
      <c r="F94" s="247"/>
      <c r="G94" s="247"/>
      <c r="H94" s="248">
        <f t="shared" si="6"/>
        <v>30</v>
      </c>
      <c r="I94" s="248">
        <f t="shared" si="6"/>
        <v>30</v>
      </c>
    </row>
    <row r="95" spans="1:9" ht="45" customHeight="1">
      <c r="A95" s="94" t="s">
        <v>10</v>
      </c>
      <c r="B95" s="99" t="s">
        <v>210</v>
      </c>
      <c r="C95" s="246" t="s">
        <v>163</v>
      </c>
      <c r="D95" s="249" t="str">
        <f>D94</f>
        <v>П110177500</v>
      </c>
      <c r="E95" s="236" t="s">
        <v>151</v>
      </c>
      <c r="F95" s="247"/>
      <c r="G95" s="247"/>
      <c r="H95" s="248">
        <f>H97</f>
        <v>30</v>
      </c>
      <c r="I95" s="248">
        <f>I97</f>
        <v>30</v>
      </c>
    </row>
    <row r="96" spans="1:9" ht="20.25" customHeight="1">
      <c r="A96" s="214" t="s">
        <v>245</v>
      </c>
      <c r="B96" s="99" t="s">
        <v>210</v>
      </c>
      <c r="C96" s="246" t="s">
        <v>163</v>
      </c>
      <c r="D96" s="249" t="str">
        <f>D95</f>
        <v>П110177500</v>
      </c>
      <c r="E96" s="236" t="s">
        <v>151</v>
      </c>
      <c r="F96" s="247"/>
      <c r="G96" s="247" t="s">
        <v>223</v>
      </c>
      <c r="H96" s="248">
        <f>H97</f>
        <v>30</v>
      </c>
      <c r="I96" s="248">
        <f>I97</f>
        <v>30</v>
      </c>
    </row>
    <row r="97" spans="1:9" ht="43.5" customHeight="1">
      <c r="A97" s="94" t="s">
        <v>8</v>
      </c>
      <c r="B97" s="99" t="s">
        <v>210</v>
      </c>
      <c r="C97" s="246" t="s">
        <v>163</v>
      </c>
      <c r="D97" s="249" t="str">
        <f>D95</f>
        <v>П110177500</v>
      </c>
      <c r="E97" s="236" t="s">
        <v>152</v>
      </c>
      <c r="F97" s="247"/>
      <c r="G97" s="247"/>
      <c r="H97" s="248">
        <v>30</v>
      </c>
      <c r="I97" s="248">
        <v>30</v>
      </c>
    </row>
    <row r="98" spans="1:9" ht="50.25" customHeight="1">
      <c r="A98" s="86" t="s">
        <v>246</v>
      </c>
      <c r="B98" s="246" t="s">
        <v>210</v>
      </c>
      <c r="C98" s="246" t="s">
        <v>163</v>
      </c>
      <c r="D98" s="246" t="s">
        <v>248</v>
      </c>
      <c r="E98" s="229"/>
      <c r="F98" s="229"/>
      <c r="G98" s="247"/>
      <c r="H98" s="248">
        <f>H100</f>
        <v>0</v>
      </c>
      <c r="I98" s="248">
        <f>I100</f>
        <v>0</v>
      </c>
    </row>
    <row r="99" spans="1:9" ht="27.75" customHeight="1">
      <c r="A99" s="212" t="s">
        <v>244</v>
      </c>
      <c r="B99" s="246" t="s">
        <v>210</v>
      </c>
      <c r="C99" s="246"/>
      <c r="D99" s="246" t="s">
        <v>247</v>
      </c>
      <c r="E99" s="229"/>
      <c r="F99" s="229"/>
      <c r="G99" s="247"/>
      <c r="H99" s="248"/>
      <c r="I99" s="248"/>
    </row>
    <row r="100" spans="1:9" ht="25.5" customHeight="1">
      <c r="A100" s="214" t="s">
        <v>227</v>
      </c>
      <c r="B100" s="246" t="s">
        <v>210</v>
      </c>
      <c r="C100" s="246" t="s">
        <v>163</v>
      </c>
      <c r="D100" s="246" t="s">
        <v>247</v>
      </c>
      <c r="E100" s="236" t="s">
        <v>228</v>
      </c>
      <c r="F100" s="236"/>
      <c r="G100" s="247"/>
      <c r="H100" s="248">
        <f aca="true" t="shared" si="7" ref="H100:I102">H101</f>
        <v>0</v>
      </c>
      <c r="I100" s="248">
        <f t="shared" si="7"/>
        <v>0</v>
      </c>
    </row>
    <row r="101" spans="1:9" ht="51" customHeight="1">
      <c r="A101" s="94" t="s">
        <v>10</v>
      </c>
      <c r="B101" s="246" t="s">
        <v>210</v>
      </c>
      <c r="C101" s="246" t="s">
        <v>163</v>
      </c>
      <c r="D101" s="246" t="s">
        <v>247</v>
      </c>
      <c r="E101" s="236" t="s">
        <v>151</v>
      </c>
      <c r="F101" s="236"/>
      <c r="G101" s="247"/>
      <c r="H101" s="248">
        <f t="shared" si="7"/>
        <v>0</v>
      </c>
      <c r="I101" s="248">
        <f t="shared" si="7"/>
        <v>0</v>
      </c>
    </row>
    <row r="102" spans="1:9" ht="39" customHeight="1">
      <c r="A102" s="94" t="s">
        <v>8</v>
      </c>
      <c r="B102" s="246" t="s">
        <v>210</v>
      </c>
      <c r="C102" s="246" t="s">
        <v>163</v>
      </c>
      <c r="D102" s="246" t="s">
        <v>247</v>
      </c>
      <c r="E102" s="236" t="s">
        <v>152</v>
      </c>
      <c r="F102" s="236"/>
      <c r="G102" s="247"/>
      <c r="H102" s="248">
        <f t="shared" si="7"/>
        <v>0</v>
      </c>
      <c r="I102" s="248">
        <f t="shared" si="7"/>
        <v>0</v>
      </c>
    </row>
    <row r="103" spans="1:9" ht="20.25" customHeight="1">
      <c r="A103" s="214" t="s">
        <v>245</v>
      </c>
      <c r="B103" s="246" t="s">
        <v>210</v>
      </c>
      <c r="C103" s="246" t="s">
        <v>163</v>
      </c>
      <c r="D103" s="246" t="s">
        <v>247</v>
      </c>
      <c r="E103" s="229" t="s">
        <v>152</v>
      </c>
      <c r="F103" s="229"/>
      <c r="G103" s="247" t="s">
        <v>223</v>
      </c>
      <c r="H103" s="250"/>
      <c r="I103" s="250"/>
    </row>
    <row r="104" spans="1:9" ht="29.25" customHeight="1">
      <c r="A104" s="84" t="s">
        <v>251</v>
      </c>
      <c r="B104" s="246" t="s">
        <v>210</v>
      </c>
      <c r="C104" s="246" t="s">
        <v>163</v>
      </c>
      <c r="D104" s="246" t="s">
        <v>249</v>
      </c>
      <c r="E104" s="246"/>
      <c r="F104" s="236"/>
      <c r="G104" s="247"/>
      <c r="H104" s="248">
        <f aca="true" t="shared" si="8" ref="H104:I106">H105</f>
        <v>25</v>
      </c>
      <c r="I104" s="248">
        <f t="shared" si="8"/>
        <v>25</v>
      </c>
    </row>
    <row r="105" spans="1:9" ht="23.25" customHeight="1">
      <c r="A105" s="212" t="s">
        <v>244</v>
      </c>
      <c r="B105" s="246" t="s">
        <v>210</v>
      </c>
      <c r="C105" s="246" t="s">
        <v>163</v>
      </c>
      <c r="D105" s="246" t="s">
        <v>250</v>
      </c>
      <c r="E105" s="236"/>
      <c r="F105" s="236"/>
      <c r="G105" s="247"/>
      <c r="H105" s="248">
        <f t="shared" si="8"/>
        <v>25</v>
      </c>
      <c r="I105" s="248">
        <f t="shared" si="8"/>
        <v>25</v>
      </c>
    </row>
    <row r="106" spans="1:9" ht="30.75" customHeight="1">
      <c r="A106" s="214" t="s">
        <v>227</v>
      </c>
      <c r="B106" s="246" t="s">
        <v>210</v>
      </c>
      <c r="C106" s="246" t="s">
        <v>163</v>
      </c>
      <c r="D106" s="246" t="s">
        <v>250</v>
      </c>
      <c r="E106" s="236" t="s">
        <v>228</v>
      </c>
      <c r="F106" s="236"/>
      <c r="G106" s="247"/>
      <c r="H106" s="248">
        <f t="shared" si="8"/>
        <v>25</v>
      </c>
      <c r="I106" s="248">
        <f t="shared" si="8"/>
        <v>25</v>
      </c>
    </row>
    <row r="107" spans="1:9" ht="44.25" customHeight="1">
      <c r="A107" s="94" t="s">
        <v>10</v>
      </c>
      <c r="B107" s="246" t="s">
        <v>210</v>
      </c>
      <c r="C107" s="246" t="s">
        <v>163</v>
      </c>
      <c r="D107" s="246" t="s">
        <v>250</v>
      </c>
      <c r="E107" s="236" t="s">
        <v>151</v>
      </c>
      <c r="F107" s="236"/>
      <c r="G107" s="247"/>
      <c r="H107" s="248">
        <f>H109</f>
        <v>25</v>
      </c>
      <c r="I107" s="248">
        <f>I109</f>
        <v>25</v>
      </c>
    </row>
    <row r="108" spans="1:9" ht="24.75" customHeight="1">
      <c r="A108" s="214" t="s">
        <v>245</v>
      </c>
      <c r="B108" s="246" t="s">
        <v>210</v>
      </c>
      <c r="C108" s="246" t="s">
        <v>163</v>
      </c>
      <c r="D108" s="246" t="s">
        <v>250</v>
      </c>
      <c r="E108" s="229" t="s">
        <v>151</v>
      </c>
      <c r="F108" s="76"/>
      <c r="G108" s="247" t="s">
        <v>223</v>
      </c>
      <c r="H108" s="251">
        <f>H109</f>
        <v>25</v>
      </c>
      <c r="I108" s="251">
        <f>I109</f>
        <v>25</v>
      </c>
    </row>
    <row r="109" spans="1:9" ht="41.25" customHeight="1">
      <c r="A109" s="94" t="s">
        <v>8</v>
      </c>
      <c r="B109" s="246" t="s">
        <v>210</v>
      </c>
      <c r="C109" s="246" t="s">
        <v>163</v>
      </c>
      <c r="D109" s="246" t="s">
        <v>250</v>
      </c>
      <c r="E109" s="229" t="s">
        <v>152</v>
      </c>
      <c r="F109" s="76"/>
      <c r="G109" s="247"/>
      <c r="H109" s="251">
        <v>25</v>
      </c>
      <c r="I109" s="251">
        <v>25</v>
      </c>
    </row>
    <row r="110" spans="1:9" ht="39.75" customHeight="1">
      <c r="A110" s="234" t="s">
        <v>269</v>
      </c>
      <c r="B110" s="246" t="s">
        <v>210</v>
      </c>
      <c r="C110" s="246" t="s">
        <v>163</v>
      </c>
      <c r="D110" s="236" t="s">
        <v>270</v>
      </c>
      <c r="E110" s="229"/>
      <c r="F110" s="76"/>
      <c r="G110" s="247"/>
      <c r="H110" s="248">
        <f>H111</f>
        <v>0</v>
      </c>
      <c r="I110" s="248">
        <f>I111</f>
        <v>0</v>
      </c>
    </row>
    <row r="111" spans="1:9" ht="20.25" customHeight="1">
      <c r="A111" s="212" t="s">
        <v>244</v>
      </c>
      <c r="B111" s="246" t="s">
        <v>210</v>
      </c>
      <c r="C111" s="246" t="s">
        <v>163</v>
      </c>
      <c r="D111" s="236" t="s">
        <v>270</v>
      </c>
      <c r="E111" s="229"/>
      <c r="F111" s="76"/>
      <c r="G111" s="247"/>
      <c r="H111" s="248">
        <f>H113</f>
        <v>0</v>
      </c>
      <c r="I111" s="248">
        <f>I113</f>
        <v>0</v>
      </c>
    </row>
    <row r="112" spans="1:9" ht="27" customHeight="1">
      <c r="A112" s="214" t="s">
        <v>227</v>
      </c>
      <c r="B112" s="246" t="s">
        <v>210</v>
      </c>
      <c r="C112" s="246" t="s">
        <v>163</v>
      </c>
      <c r="D112" s="236" t="s">
        <v>270</v>
      </c>
      <c r="E112" s="229" t="s">
        <v>228</v>
      </c>
      <c r="F112" s="76"/>
      <c r="G112" s="247"/>
      <c r="H112" s="248">
        <f>H113</f>
        <v>0</v>
      </c>
      <c r="I112" s="248">
        <f>I113</f>
        <v>0</v>
      </c>
    </row>
    <row r="113" spans="1:9" ht="42.75" customHeight="1">
      <c r="A113" s="94" t="s">
        <v>10</v>
      </c>
      <c r="B113" s="246" t="s">
        <v>210</v>
      </c>
      <c r="C113" s="246" t="s">
        <v>163</v>
      </c>
      <c r="D113" s="236" t="s">
        <v>270</v>
      </c>
      <c r="E113" s="236" t="s">
        <v>151</v>
      </c>
      <c r="F113" s="236"/>
      <c r="G113" s="247"/>
      <c r="H113" s="248">
        <f>H115</f>
        <v>0</v>
      </c>
      <c r="I113" s="248">
        <f>I115</f>
        <v>0</v>
      </c>
    </row>
    <row r="114" spans="1:9" ht="21" customHeight="1">
      <c r="A114" s="94" t="s">
        <v>271</v>
      </c>
      <c r="B114" s="246" t="s">
        <v>210</v>
      </c>
      <c r="C114" s="246" t="s">
        <v>163</v>
      </c>
      <c r="D114" s="236" t="s">
        <v>270</v>
      </c>
      <c r="E114" s="236" t="s">
        <v>151</v>
      </c>
      <c r="F114" s="236"/>
      <c r="G114" s="247" t="s">
        <v>272</v>
      </c>
      <c r="H114" s="248"/>
      <c r="I114" s="248"/>
    </row>
    <row r="115" spans="1:9" ht="42.75" customHeight="1">
      <c r="A115" s="88" t="s">
        <v>6</v>
      </c>
      <c r="B115" s="246" t="s">
        <v>210</v>
      </c>
      <c r="C115" s="246" t="s">
        <v>163</v>
      </c>
      <c r="D115" s="236" t="s">
        <v>270</v>
      </c>
      <c r="E115" s="229" t="s">
        <v>152</v>
      </c>
      <c r="F115" s="76"/>
      <c r="G115" s="247"/>
      <c r="H115" s="252"/>
      <c r="I115" s="252"/>
    </row>
    <row r="116" spans="1:9" ht="20.25" customHeight="1">
      <c r="A116" s="46" t="s">
        <v>164</v>
      </c>
      <c r="B116" s="226" t="s">
        <v>214</v>
      </c>
      <c r="C116" s="227"/>
      <c r="D116" s="227"/>
      <c r="E116" s="227"/>
      <c r="F116" s="247"/>
      <c r="G116" s="247"/>
      <c r="H116" s="98">
        <f>H119</f>
        <v>503.64</v>
      </c>
      <c r="I116" s="98">
        <f>I119</f>
        <v>512.64</v>
      </c>
    </row>
    <row r="117" spans="1:9" ht="17.25" customHeight="1">
      <c r="A117" s="46" t="s">
        <v>219</v>
      </c>
      <c r="B117" s="205" t="s">
        <v>80</v>
      </c>
      <c r="C117" s="227"/>
      <c r="D117" s="227"/>
      <c r="E117" s="227"/>
      <c r="F117" s="247"/>
      <c r="G117" s="247"/>
      <c r="H117" s="98">
        <f>H127</f>
        <v>435</v>
      </c>
      <c r="I117" s="98">
        <f>I127</f>
        <v>444</v>
      </c>
    </row>
    <row r="118" spans="1:9" ht="21.75" customHeight="1">
      <c r="A118" s="46" t="s">
        <v>245</v>
      </c>
      <c r="B118" s="205" t="s">
        <v>223</v>
      </c>
      <c r="C118" s="227"/>
      <c r="D118" s="227"/>
      <c r="E118" s="227"/>
      <c r="F118" s="247"/>
      <c r="G118" s="247"/>
      <c r="H118" s="98" t="str">
        <f>H126</f>
        <v>68,64</v>
      </c>
      <c r="I118" s="98" t="str">
        <f>I126</f>
        <v>68,64</v>
      </c>
    </row>
    <row r="119" spans="1:9" ht="12.75">
      <c r="A119" s="253" t="s">
        <v>44</v>
      </c>
      <c r="B119" s="236" t="s">
        <v>214</v>
      </c>
      <c r="C119" s="236" t="s">
        <v>165</v>
      </c>
      <c r="D119" s="228"/>
      <c r="E119" s="228"/>
      <c r="F119" s="247"/>
      <c r="G119" s="247"/>
      <c r="H119" s="248">
        <f>H120</f>
        <v>503.64</v>
      </c>
      <c r="I119" s="248">
        <f>I120</f>
        <v>512.64</v>
      </c>
    </row>
    <row r="120" spans="1:9" ht="29.25" customHeight="1">
      <c r="A120" s="254" t="s">
        <v>276</v>
      </c>
      <c r="B120" s="76" t="s">
        <v>214</v>
      </c>
      <c r="C120" s="244" t="s">
        <v>165</v>
      </c>
      <c r="D120" s="244" t="s">
        <v>253</v>
      </c>
      <c r="E120" s="255"/>
      <c r="F120" s="247"/>
      <c r="G120" s="247"/>
      <c r="H120" s="251">
        <f>H122</f>
        <v>503.64</v>
      </c>
      <c r="I120" s="251">
        <f>I122</f>
        <v>512.64</v>
      </c>
    </row>
    <row r="121" spans="1:9" ht="39.75" customHeight="1">
      <c r="A121" s="88" t="s">
        <v>254</v>
      </c>
      <c r="B121" s="76" t="s">
        <v>214</v>
      </c>
      <c r="C121" s="244" t="s">
        <v>165</v>
      </c>
      <c r="D121" s="244" t="s">
        <v>255</v>
      </c>
      <c r="E121" s="255"/>
      <c r="F121" s="247"/>
      <c r="G121" s="247"/>
      <c r="H121" s="251">
        <f>H122</f>
        <v>503.64</v>
      </c>
      <c r="I121" s="251">
        <f>I122</f>
        <v>512.64</v>
      </c>
    </row>
    <row r="122" spans="1:9" ht="23.25" customHeight="1">
      <c r="A122" s="88" t="s">
        <v>244</v>
      </c>
      <c r="B122" s="76" t="s">
        <v>214</v>
      </c>
      <c r="C122" s="76" t="s">
        <v>165</v>
      </c>
      <c r="D122" s="76" t="s">
        <v>261</v>
      </c>
      <c r="E122" s="228"/>
      <c r="F122" s="247"/>
      <c r="G122" s="247"/>
      <c r="H122" s="248">
        <f>H125</f>
        <v>503.64</v>
      </c>
      <c r="I122" s="248">
        <f>I125</f>
        <v>512.64</v>
      </c>
    </row>
    <row r="123" spans="1:9" ht="39.75" customHeight="1">
      <c r="A123" s="256" t="s">
        <v>256</v>
      </c>
      <c r="B123" s="76" t="s">
        <v>214</v>
      </c>
      <c r="C123" s="76" t="s">
        <v>165</v>
      </c>
      <c r="D123" s="76" t="s">
        <v>261</v>
      </c>
      <c r="E123" s="228" t="s">
        <v>257</v>
      </c>
      <c r="F123" s="247"/>
      <c r="G123" s="247"/>
      <c r="H123" s="248">
        <f>H124</f>
        <v>503.64</v>
      </c>
      <c r="I123" s="248">
        <f>I124</f>
        <v>512.64</v>
      </c>
    </row>
    <row r="124" spans="1:9" ht="27" customHeight="1">
      <c r="A124" s="257" t="s">
        <v>258</v>
      </c>
      <c r="B124" s="76" t="s">
        <v>214</v>
      </c>
      <c r="C124" s="76" t="s">
        <v>165</v>
      </c>
      <c r="D124" s="76" t="s">
        <v>261</v>
      </c>
      <c r="E124" s="228" t="s">
        <v>259</v>
      </c>
      <c r="F124" s="247"/>
      <c r="G124" s="247"/>
      <c r="H124" s="248">
        <f>H125</f>
        <v>503.64</v>
      </c>
      <c r="I124" s="248">
        <f>I125</f>
        <v>512.64</v>
      </c>
    </row>
    <row r="125" spans="1:9" ht="61.5" customHeight="1">
      <c r="A125" s="88" t="s">
        <v>2</v>
      </c>
      <c r="B125" s="76" t="s">
        <v>214</v>
      </c>
      <c r="C125" s="76" t="s">
        <v>165</v>
      </c>
      <c r="D125" s="76" t="s">
        <v>261</v>
      </c>
      <c r="E125" s="76" t="s">
        <v>166</v>
      </c>
      <c r="F125" s="247"/>
      <c r="G125" s="247"/>
      <c r="H125" s="248">
        <f>H126+H127</f>
        <v>503.64</v>
      </c>
      <c r="I125" s="248">
        <f>I126+I127</f>
        <v>512.64</v>
      </c>
    </row>
    <row r="126" spans="1:9" ht="26.25" customHeight="1">
      <c r="A126" s="258" t="s">
        <v>260</v>
      </c>
      <c r="B126" s="76" t="s">
        <v>214</v>
      </c>
      <c r="C126" s="76" t="s">
        <v>165</v>
      </c>
      <c r="D126" s="76" t="s">
        <v>261</v>
      </c>
      <c r="E126" s="76" t="s">
        <v>166</v>
      </c>
      <c r="F126" s="247"/>
      <c r="G126" s="247" t="s">
        <v>223</v>
      </c>
      <c r="H126" s="250" t="s">
        <v>305</v>
      </c>
      <c r="I126" s="250" t="s">
        <v>305</v>
      </c>
    </row>
    <row r="127" spans="1:9" ht="19.5" customHeight="1">
      <c r="A127" s="258" t="s">
        <v>219</v>
      </c>
      <c r="B127" s="76" t="s">
        <v>214</v>
      </c>
      <c r="C127" s="76" t="s">
        <v>165</v>
      </c>
      <c r="D127" s="76" t="s">
        <v>261</v>
      </c>
      <c r="E127" s="76" t="s">
        <v>166</v>
      </c>
      <c r="F127" s="247"/>
      <c r="G127" s="247" t="s">
        <v>80</v>
      </c>
      <c r="H127" s="248">
        <f>550+50-165</f>
        <v>435</v>
      </c>
      <c r="I127" s="248">
        <f>550+50-156</f>
        <v>444</v>
      </c>
    </row>
    <row r="128" spans="1:9" ht="19.5" customHeight="1">
      <c r="A128" s="259" t="s">
        <v>45</v>
      </c>
      <c r="B128" s="226" t="s">
        <v>106</v>
      </c>
      <c r="C128" s="227"/>
      <c r="D128" s="227"/>
      <c r="E128" s="227"/>
      <c r="F128" s="247"/>
      <c r="G128" s="247"/>
      <c r="H128" s="98">
        <f>H129</f>
        <v>24.1</v>
      </c>
      <c r="I128" s="98">
        <f>I129</f>
        <v>24.1</v>
      </c>
    </row>
    <row r="129" spans="1:9" ht="20.25" customHeight="1">
      <c r="A129" s="46" t="s">
        <v>245</v>
      </c>
      <c r="B129" s="226" t="s">
        <v>223</v>
      </c>
      <c r="C129" s="227"/>
      <c r="D129" s="227"/>
      <c r="E129" s="227"/>
      <c r="F129" s="247"/>
      <c r="G129" s="247"/>
      <c r="H129" s="98">
        <f>H130</f>
        <v>24.1</v>
      </c>
      <c r="I129" s="98">
        <f>I130</f>
        <v>24.1</v>
      </c>
    </row>
    <row r="130" spans="1:9" ht="21.75" customHeight="1">
      <c r="A130" s="253" t="s">
        <v>46</v>
      </c>
      <c r="B130" s="236" t="s">
        <v>106</v>
      </c>
      <c r="C130" s="236" t="s">
        <v>168</v>
      </c>
      <c r="D130" s="228"/>
      <c r="E130" s="228"/>
      <c r="F130" s="247"/>
      <c r="G130" s="247"/>
      <c r="H130" s="248">
        <f>H132</f>
        <v>24.1</v>
      </c>
      <c r="I130" s="248">
        <f>I132</f>
        <v>24.1</v>
      </c>
    </row>
    <row r="131" spans="1:9" ht="26.25" customHeight="1">
      <c r="A131" s="88" t="s">
        <v>222</v>
      </c>
      <c r="B131" s="76" t="s">
        <v>106</v>
      </c>
      <c r="C131" s="76" t="s">
        <v>168</v>
      </c>
      <c r="D131" s="228" t="s">
        <v>221</v>
      </c>
      <c r="E131" s="228"/>
      <c r="F131" s="247"/>
      <c r="G131" s="247"/>
      <c r="H131" s="248">
        <f aca="true" t="shared" si="9" ref="H131:I133">H132</f>
        <v>24.1</v>
      </c>
      <c r="I131" s="248">
        <f t="shared" si="9"/>
        <v>24.1</v>
      </c>
    </row>
    <row r="132" spans="1:9" ht="29.25" customHeight="1">
      <c r="A132" s="88" t="s">
        <v>275</v>
      </c>
      <c r="B132" s="76" t="s">
        <v>106</v>
      </c>
      <c r="C132" s="76" t="s">
        <v>168</v>
      </c>
      <c r="D132" s="76" t="s">
        <v>262</v>
      </c>
      <c r="E132" s="228"/>
      <c r="F132" s="247"/>
      <c r="G132" s="247"/>
      <c r="H132" s="248">
        <f t="shared" si="9"/>
        <v>24.1</v>
      </c>
      <c r="I132" s="248">
        <f t="shared" si="9"/>
        <v>24.1</v>
      </c>
    </row>
    <row r="133" spans="1:9" ht="31.5" customHeight="1">
      <c r="A133" s="88" t="s">
        <v>170</v>
      </c>
      <c r="B133" s="76" t="s">
        <v>106</v>
      </c>
      <c r="C133" s="76" t="s">
        <v>168</v>
      </c>
      <c r="D133" s="76" t="s">
        <v>262</v>
      </c>
      <c r="E133" s="229" t="s">
        <v>171</v>
      </c>
      <c r="F133" s="247"/>
      <c r="G133" s="247"/>
      <c r="H133" s="248">
        <f t="shared" si="9"/>
        <v>24.1</v>
      </c>
      <c r="I133" s="248">
        <f t="shared" si="9"/>
        <v>24.1</v>
      </c>
    </row>
    <row r="134" spans="1:9" ht="20.25" customHeight="1">
      <c r="A134" s="258" t="s">
        <v>260</v>
      </c>
      <c r="B134" s="76" t="s">
        <v>106</v>
      </c>
      <c r="C134" s="76" t="s">
        <v>168</v>
      </c>
      <c r="D134" s="76" t="s">
        <v>262</v>
      </c>
      <c r="E134" s="76" t="s">
        <v>171</v>
      </c>
      <c r="F134" s="247"/>
      <c r="G134" s="247" t="s">
        <v>223</v>
      </c>
      <c r="H134" s="248">
        <v>24.1</v>
      </c>
      <c r="I134" s="248">
        <v>24.1</v>
      </c>
    </row>
    <row r="135" spans="1:9" ht="24" customHeight="1">
      <c r="A135" s="88" t="s">
        <v>174</v>
      </c>
      <c r="B135" s="76" t="s">
        <v>52</v>
      </c>
      <c r="C135" s="76" t="s">
        <v>172</v>
      </c>
      <c r="D135" s="228" t="s">
        <v>173</v>
      </c>
      <c r="E135" s="228" t="s">
        <v>175</v>
      </c>
      <c r="F135" s="247"/>
      <c r="G135" s="247"/>
      <c r="H135" s="248">
        <v>0</v>
      </c>
      <c r="I135" s="248">
        <v>0</v>
      </c>
    </row>
    <row r="136" spans="1:9" ht="25.5" customHeight="1">
      <c r="A136" s="258" t="s">
        <v>157</v>
      </c>
      <c r="B136" s="76" t="s">
        <v>52</v>
      </c>
      <c r="C136" s="76" t="s">
        <v>172</v>
      </c>
      <c r="D136" s="228" t="s">
        <v>173</v>
      </c>
      <c r="E136" s="228" t="s">
        <v>175</v>
      </c>
      <c r="F136" s="247"/>
      <c r="G136" s="247"/>
      <c r="H136" s="248">
        <v>0</v>
      </c>
      <c r="I136" s="248">
        <v>0</v>
      </c>
    </row>
    <row r="137" spans="1:9" ht="16.5" customHeight="1">
      <c r="A137" s="46" t="s">
        <v>64</v>
      </c>
      <c r="B137" s="73" t="s">
        <v>215</v>
      </c>
      <c r="C137" s="73"/>
      <c r="D137" s="236"/>
      <c r="E137" s="228"/>
      <c r="F137" s="247"/>
      <c r="G137" s="247"/>
      <c r="H137" s="98">
        <f aca="true" t="shared" si="10" ref="H137:I144">H138</f>
        <v>5</v>
      </c>
      <c r="I137" s="98">
        <f t="shared" si="10"/>
        <v>5</v>
      </c>
    </row>
    <row r="138" spans="1:9" ht="18.75" customHeight="1">
      <c r="A138" s="208" t="s">
        <v>263</v>
      </c>
      <c r="B138" s="221" t="s">
        <v>215</v>
      </c>
      <c r="C138" s="260" t="s">
        <v>167</v>
      </c>
      <c r="D138" s="236"/>
      <c r="E138" s="228"/>
      <c r="F138" s="247"/>
      <c r="G138" s="247"/>
      <c r="H138" s="248">
        <f t="shared" si="10"/>
        <v>5</v>
      </c>
      <c r="I138" s="248">
        <f t="shared" si="10"/>
        <v>5</v>
      </c>
    </row>
    <row r="139" spans="1:9" ht="38.25" customHeight="1">
      <c r="A139" s="115" t="s">
        <v>277</v>
      </c>
      <c r="B139" s="75" t="s">
        <v>215</v>
      </c>
      <c r="C139" s="244" t="s">
        <v>167</v>
      </c>
      <c r="D139" s="244" t="s">
        <v>265</v>
      </c>
      <c r="E139" s="244"/>
      <c r="F139" s="247"/>
      <c r="G139" s="247"/>
      <c r="H139" s="251">
        <f t="shared" si="10"/>
        <v>5</v>
      </c>
      <c r="I139" s="251">
        <f t="shared" si="10"/>
        <v>5</v>
      </c>
    </row>
    <row r="140" spans="1:9" ht="29.25" customHeight="1">
      <c r="A140" s="261" t="s">
        <v>264</v>
      </c>
      <c r="B140" s="75" t="s">
        <v>215</v>
      </c>
      <c r="C140" s="76" t="s">
        <v>167</v>
      </c>
      <c r="D140" s="76" t="s">
        <v>266</v>
      </c>
      <c r="E140" s="229"/>
      <c r="F140" s="247"/>
      <c r="G140" s="247"/>
      <c r="H140" s="248">
        <f t="shared" si="10"/>
        <v>5</v>
      </c>
      <c r="I140" s="248">
        <f t="shared" si="10"/>
        <v>5</v>
      </c>
    </row>
    <row r="141" spans="1:9" ht="25.5" customHeight="1">
      <c r="A141" s="261" t="s">
        <v>244</v>
      </c>
      <c r="B141" s="75" t="s">
        <v>215</v>
      </c>
      <c r="C141" s="76" t="s">
        <v>167</v>
      </c>
      <c r="D141" s="76" t="s">
        <v>266</v>
      </c>
      <c r="E141" s="229"/>
      <c r="F141" s="202"/>
      <c r="G141" s="202"/>
      <c r="H141" s="262">
        <f>H144</f>
        <v>5</v>
      </c>
      <c r="I141" s="262">
        <f>I144</f>
        <v>5</v>
      </c>
    </row>
    <row r="142" spans="1:9" ht="31.5" customHeight="1">
      <c r="A142" s="263" t="s">
        <v>227</v>
      </c>
      <c r="B142" s="221" t="s">
        <v>215</v>
      </c>
      <c r="C142" s="236" t="s">
        <v>167</v>
      </c>
      <c r="D142" s="236" t="s">
        <v>266</v>
      </c>
      <c r="E142" s="229" t="s">
        <v>228</v>
      </c>
      <c r="F142" s="202"/>
      <c r="G142" s="202"/>
      <c r="H142" s="262">
        <f>H143</f>
        <v>5</v>
      </c>
      <c r="I142" s="262">
        <f>I143</f>
        <v>5</v>
      </c>
    </row>
    <row r="143" spans="1:9" ht="39.75" customHeight="1">
      <c r="A143" s="208" t="s">
        <v>10</v>
      </c>
      <c r="B143" s="221" t="s">
        <v>215</v>
      </c>
      <c r="C143" s="236" t="s">
        <v>167</v>
      </c>
      <c r="D143" s="236" t="s">
        <v>266</v>
      </c>
      <c r="E143" s="229" t="s">
        <v>151</v>
      </c>
      <c r="F143" s="202"/>
      <c r="G143" s="202"/>
      <c r="H143" s="262">
        <f>H144</f>
        <v>5</v>
      </c>
      <c r="I143" s="262">
        <f>I144</f>
        <v>5</v>
      </c>
    </row>
    <row r="144" spans="1:9" ht="17.25" customHeight="1">
      <c r="A144" s="208" t="s">
        <v>245</v>
      </c>
      <c r="B144" s="221" t="s">
        <v>215</v>
      </c>
      <c r="C144" s="236" t="s">
        <v>167</v>
      </c>
      <c r="D144" s="236" t="s">
        <v>266</v>
      </c>
      <c r="E144" s="229" t="s">
        <v>151</v>
      </c>
      <c r="F144" s="209"/>
      <c r="G144" s="209" t="s">
        <v>223</v>
      </c>
      <c r="H144" s="222">
        <f t="shared" si="10"/>
        <v>5</v>
      </c>
      <c r="I144" s="222">
        <f t="shared" si="10"/>
        <v>5</v>
      </c>
    </row>
    <row r="145" spans="1:9" ht="40.5" customHeight="1">
      <c r="A145" s="94" t="s">
        <v>8</v>
      </c>
      <c r="B145" s="75" t="s">
        <v>215</v>
      </c>
      <c r="C145" s="76" t="s">
        <v>167</v>
      </c>
      <c r="D145" s="76" t="s">
        <v>266</v>
      </c>
      <c r="E145" s="76" t="s">
        <v>152</v>
      </c>
      <c r="F145" s="209"/>
      <c r="G145" s="209"/>
      <c r="H145" s="222">
        <v>5</v>
      </c>
      <c r="I145" s="222">
        <v>5</v>
      </c>
    </row>
    <row r="146" spans="1:9" ht="12.75">
      <c r="A146" s="88"/>
      <c r="B146" s="76"/>
      <c r="C146" s="76"/>
      <c r="D146" s="76"/>
      <c r="E146" s="76"/>
      <c r="F146" s="219"/>
      <c r="G146" s="219"/>
      <c r="H146" s="222"/>
      <c r="I146" s="222"/>
    </row>
    <row r="147" spans="1:9" ht="12.75">
      <c r="A147" s="46" t="s">
        <v>11</v>
      </c>
      <c r="B147" s="202"/>
      <c r="C147" s="202"/>
      <c r="D147" s="202"/>
      <c r="E147" s="202"/>
      <c r="F147" s="202"/>
      <c r="G147" s="202"/>
      <c r="H147" s="264">
        <f>H9+H64+H87+H116+H128+H575+H137+H78</f>
        <v>1121.8999999999999</v>
      </c>
      <c r="I147" s="264">
        <f>I9+I64+I87+I116+I128+I575+I137+I78</f>
        <v>1134.6</v>
      </c>
    </row>
  </sheetData>
  <sheetProtection/>
  <mergeCells count="5">
    <mergeCell ref="A6:I6"/>
    <mergeCell ref="A1:H1"/>
    <mergeCell ref="A2:H2"/>
    <mergeCell ref="A3:H3"/>
    <mergeCell ref="D4:H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I14" sqref="I14"/>
    </sheetView>
  </sheetViews>
  <sheetFormatPr defaultColWidth="9.00390625" defaultRowHeight="12.75"/>
  <cols>
    <col min="1" max="1" width="5.00390625" style="0" customWidth="1"/>
    <col min="2" max="2" width="44.375" style="0" customWidth="1"/>
    <col min="3" max="5" width="9.125" style="0" hidden="1" customWidth="1"/>
    <col min="6" max="6" width="12.25390625" style="0" customWidth="1"/>
    <col min="7" max="7" width="7.375" style="0" customWidth="1"/>
  </cols>
  <sheetData>
    <row r="1" spans="1:7" ht="12.75">
      <c r="A1" s="102"/>
      <c r="B1" s="122" t="s">
        <v>331</v>
      </c>
      <c r="C1" s="301"/>
      <c r="D1" s="301"/>
      <c r="E1" s="301"/>
      <c r="F1" s="301"/>
      <c r="G1" s="301"/>
    </row>
    <row r="2" spans="1:7" ht="12.75">
      <c r="A2" s="102"/>
      <c r="B2" s="300" t="s">
        <v>191</v>
      </c>
      <c r="C2" s="300"/>
      <c r="D2" s="300"/>
      <c r="E2" s="300"/>
      <c r="F2" s="300"/>
      <c r="G2" s="103"/>
    </row>
    <row r="3" spans="1:7" ht="12.75">
      <c r="A3" s="102"/>
      <c r="B3" s="300" t="s">
        <v>12</v>
      </c>
      <c r="C3" s="300"/>
      <c r="D3" s="300"/>
      <c r="E3" s="300"/>
      <c r="F3" s="300"/>
      <c r="G3" s="102"/>
    </row>
    <row r="4" spans="1:7" ht="21" customHeight="1">
      <c r="A4" s="102"/>
      <c r="B4" s="300" t="s">
        <v>324</v>
      </c>
      <c r="C4" s="300"/>
      <c r="D4" s="300"/>
      <c r="E4" s="300"/>
      <c r="F4" s="300"/>
      <c r="G4" s="102"/>
    </row>
    <row r="5" spans="1:7" ht="12.75">
      <c r="A5" s="102"/>
      <c r="B5" s="102"/>
      <c r="C5" s="102"/>
      <c r="D5" s="102"/>
      <c r="E5" s="102"/>
      <c r="F5" s="102"/>
      <c r="G5" s="102"/>
    </row>
    <row r="6" spans="1:7" ht="32.25" customHeight="1">
      <c r="A6" s="102"/>
      <c r="B6" s="302" t="s">
        <v>176</v>
      </c>
      <c r="C6" s="302"/>
      <c r="D6" s="302"/>
      <c r="E6" s="302"/>
      <c r="F6" s="302"/>
      <c r="G6" s="302"/>
    </row>
    <row r="7" spans="1:7" ht="27" customHeight="1">
      <c r="A7" s="102"/>
      <c r="B7" s="302" t="s">
        <v>310</v>
      </c>
      <c r="C7" s="302"/>
      <c r="D7" s="302"/>
      <c r="E7" s="302"/>
      <c r="F7" s="302"/>
      <c r="G7" s="302"/>
    </row>
    <row r="8" spans="1:7" ht="18.75" customHeight="1">
      <c r="A8" s="102"/>
      <c r="B8" s="102"/>
      <c r="C8" s="102"/>
      <c r="D8" s="102"/>
      <c r="E8" s="102" t="s">
        <v>20</v>
      </c>
      <c r="F8" s="102"/>
      <c r="G8" s="102"/>
    </row>
    <row r="9" spans="1:7" ht="23.25" customHeight="1">
      <c r="A9" s="104"/>
      <c r="B9" s="105" t="s">
        <v>177</v>
      </c>
      <c r="C9" s="85"/>
      <c r="D9" s="85"/>
      <c r="E9" s="85"/>
      <c r="F9" s="106" t="s">
        <v>178</v>
      </c>
      <c r="G9" s="106" t="s">
        <v>183</v>
      </c>
    </row>
    <row r="10" spans="1:7" ht="64.5" customHeight="1">
      <c r="A10" s="104">
        <v>1</v>
      </c>
      <c r="B10" s="54" t="s">
        <v>284</v>
      </c>
      <c r="C10" s="107"/>
      <c r="D10" s="108"/>
      <c r="E10" s="109"/>
      <c r="F10" s="9" t="s">
        <v>237</v>
      </c>
      <c r="G10" s="47"/>
    </row>
    <row r="11" spans="1:7" ht="37.5" customHeight="1">
      <c r="A11" s="104">
        <v>2</v>
      </c>
      <c r="B11" s="110" t="s">
        <v>293</v>
      </c>
      <c r="C11" s="101" t="s">
        <v>179</v>
      </c>
      <c r="D11" s="101">
        <v>1</v>
      </c>
      <c r="E11" s="101">
        <v>7740</v>
      </c>
      <c r="F11" s="80" t="s">
        <v>240</v>
      </c>
      <c r="G11" s="96">
        <f>'цел ст2018'!H91</f>
        <v>60</v>
      </c>
    </row>
    <row r="12" spans="1:7" ht="44.25" customHeight="1">
      <c r="A12" s="113">
        <v>3</v>
      </c>
      <c r="B12" s="90" t="s">
        <v>269</v>
      </c>
      <c r="C12" s="114"/>
      <c r="D12" s="114"/>
      <c r="E12" s="114"/>
      <c r="F12" s="69" t="s">
        <v>270</v>
      </c>
      <c r="G12" s="112"/>
    </row>
    <row r="13" spans="1:7" ht="30" customHeight="1">
      <c r="A13" s="113">
        <v>4</v>
      </c>
      <c r="B13" s="91" t="s">
        <v>278</v>
      </c>
      <c r="C13" s="114"/>
      <c r="D13" s="114"/>
      <c r="E13" s="114"/>
      <c r="F13" s="80" t="s">
        <v>253</v>
      </c>
      <c r="G13" s="112">
        <f>'цел ст2018'!H120</f>
        <v>668.64</v>
      </c>
    </row>
    <row r="14" spans="1:7" ht="62.25" customHeight="1">
      <c r="A14" s="113">
        <v>5</v>
      </c>
      <c r="B14" s="110" t="s">
        <v>277</v>
      </c>
      <c r="C14" s="114"/>
      <c r="D14" s="114"/>
      <c r="E14" s="114"/>
      <c r="F14" s="80" t="s">
        <v>265</v>
      </c>
      <c r="G14" s="112">
        <v>5</v>
      </c>
    </row>
    <row r="15" spans="2:7" ht="12.75">
      <c r="B15" s="111"/>
      <c r="C15" s="111"/>
      <c r="D15" s="111"/>
      <c r="E15" s="111"/>
      <c r="F15" s="111"/>
      <c r="G15" s="111"/>
    </row>
    <row r="16" spans="2:7" ht="12.75">
      <c r="B16" s="111"/>
      <c r="C16" s="111"/>
      <c r="D16" s="111"/>
      <c r="E16" s="111"/>
      <c r="F16" s="111"/>
      <c r="G16" s="111"/>
    </row>
    <row r="17" spans="2:7" ht="12.75">
      <c r="B17" s="111"/>
      <c r="C17" s="111"/>
      <c r="D17" s="111"/>
      <c r="E17" s="111"/>
      <c r="F17" s="111"/>
      <c r="G17" s="111"/>
    </row>
    <row r="18" spans="2:7" ht="12.75">
      <c r="B18" s="111"/>
      <c r="C18" s="111"/>
      <c r="D18" s="111"/>
      <c r="E18" s="111"/>
      <c r="F18" s="111"/>
      <c r="G18" s="111"/>
    </row>
    <row r="19" spans="2:7" ht="12.75">
      <c r="B19" s="111"/>
      <c r="C19" s="111"/>
      <c r="D19" s="111"/>
      <c r="E19" s="111"/>
      <c r="F19" s="111"/>
      <c r="G19" s="111"/>
    </row>
    <row r="20" spans="2:7" ht="12.75">
      <c r="B20" s="111"/>
      <c r="C20" s="111"/>
      <c r="D20" s="111"/>
      <c r="E20" s="111"/>
      <c r="F20" s="111"/>
      <c r="G20" s="111"/>
    </row>
    <row r="21" spans="2:7" ht="12.75">
      <c r="B21" s="111"/>
      <c r="C21" s="111"/>
      <c r="D21" s="111"/>
      <c r="E21" s="111"/>
      <c r="F21" s="111"/>
      <c r="G21" s="111"/>
    </row>
    <row r="22" spans="2:7" ht="12.75">
      <c r="B22" s="111"/>
      <c r="C22" s="111"/>
      <c r="D22" s="111"/>
      <c r="E22" s="111"/>
      <c r="F22" s="111"/>
      <c r="G22" s="111"/>
    </row>
    <row r="23" spans="2:7" ht="12.75">
      <c r="B23" s="111"/>
      <c r="C23" s="111"/>
      <c r="D23" s="111"/>
      <c r="E23" s="111"/>
      <c r="F23" s="111"/>
      <c r="G23" s="111"/>
    </row>
    <row r="24" spans="2:7" ht="12.75">
      <c r="B24" s="111"/>
      <c r="C24" s="111"/>
      <c r="D24" s="111"/>
      <c r="E24" s="111"/>
      <c r="F24" s="111"/>
      <c r="G24" s="111"/>
    </row>
    <row r="25" spans="2:7" ht="12.75">
      <c r="B25" s="111"/>
      <c r="C25" s="111"/>
      <c r="D25" s="111"/>
      <c r="E25" s="111"/>
      <c r="F25" s="111"/>
      <c r="G25" s="111"/>
    </row>
    <row r="26" spans="2:7" ht="12.75">
      <c r="B26" s="111"/>
      <c r="C26" s="111"/>
      <c r="D26" s="111"/>
      <c r="E26" s="111"/>
      <c r="F26" s="111"/>
      <c r="G26" s="111"/>
    </row>
    <row r="27" spans="2:7" ht="12.75">
      <c r="B27" s="111"/>
      <c r="C27" s="111"/>
      <c r="D27" s="111"/>
      <c r="E27" s="111"/>
      <c r="F27" s="111"/>
      <c r="G27" s="111"/>
    </row>
    <row r="28" spans="2:7" ht="12.75">
      <c r="B28" s="111"/>
      <c r="C28" s="111"/>
      <c r="D28" s="111"/>
      <c r="E28" s="111"/>
      <c r="F28" s="111"/>
      <c r="G28" s="111"/>
    </row>
    <row r="29" spans="2:7" ht="12.75">
      <c r="B29" s="111"/>
      <c r="C29" s="111"/>
      <c r="D29" s="111"/>
      <c r="E29" s="111"/>
      <c r="F29" s="111"/>
      <c r="G29" s="111"/>
    </row>
    <row r="30" spans="2:7" ht="12.75">
      <c r="B30" s="111"/>
      <c r="C30" s="111"/>
      <c r="D30" s="111"/>
      <c r="E30" s="111"/>
      <c r="F30" s="111"/>
      <c r="G30" s="111"/>
    </row>
    <row r="31" spans="2:7" ht="12.75">
      <c r="B31" s="111"/>
      <c r="C31" s="111"/>
      <c r="D31" s="111"/>
      <c r="E31" s="111"/>
      <c r="F31" s="111"/>
      <c r="G31" s="111"/>
    </row>
  </sheetData>
  <sheetProtection/>
  <mergeCells count="6">
    <mergeCell ref="B4:F4"/>
    <mergeCell ref="C1:G1"/>
    <mergeCell ref="B6:G6"/>
    <mergeCell ref="B7:G7"/>
    <mergeCell ref="B2:F2"/>
    <mergeCell ref="B3:F3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Валерий</cp:lastModifiedBy>
  <cp:lastPrinted>2017-11-30T08:54:13Z</cp:lastPrinted>
  <dcterms:created xsi:type="dcterms:W3CDTF">2006-04-14T05:01:53Z</dcterms:created>
  <dcterms:modified xsi:type="dcterms:W3CDTF">2018-02-08T16:08:08Z</dcterms:modified>
  <cp:category/>
  <cp:version/>
  <cp:contentType/>
  <cp:contentStatus/>
</cp:coreProperties>
</file>